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334265c6f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c267dd1be9645d4"/>
    <x:sheet xmlns:r="http://schemas.openxmlformats.org/officeDocument/2006/relationships" name="Shipping Calculator" sheetId="2" r:id="Rc682cdf3b48c4662"/>
    <x:sheet xmlns:r="http://schemas.openxmlformats.org/officeDocument/2006/relationships" name="Compare 2 Options" sheetId="3" r:id="R0798339ac0194a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($#,##0.00)"/>
    <x:numFmt numFmtId="201" formatCode="0.0%"/>
    <x:numFmt numFmtId="202" formatCode="0.0"/>
    <x:numFmt numFmtId="203" formatCode="0"/>
  </x:numFmts>
  <x:fonts count="13">
    <x:font>
      <x:sz val="11"/>
      <x:name val="Carlito"/>
    </x:font>
    <x:font>
      <x:b/>
      <x:sz val="17"/>
      <x:color rgb="FFFFFFFF"/>
      <x:name val="Aptos Display"/>
    </x:font>
    <x:font>
      <x:b/>
      <x:sz val="15"/>
      <x:color rgb="FF17324F"/>
      <x:name val="Aptos Display"/>
    </x:font>
    <x:font>
      <x:b/>
      <x:sz val="11"/>
      <x:color rgb="FFFFFFFF"/>
      <x:name val="Aptos"/>
    </x:font>
    <x:font>
      <x:b/>
      <x:sz val="15"/>
      <x:color rgb="FFFFFFFF"/>
      <x:name val="Carlito"/>
    </x:font>
    <x:font>
      <x:b/>
      <x:sz val="10"/>
      <x:color rgb="FF17324F"/>
      <x:name val="Carlito"/>
    </x:font>
    <x:font>
      <x:sz val="10"/>
      <x:color rgb="FF20354A"/>
      <x:name val="Carlito"/>
    </x:font>
    <x:font>
      <x:sz val="9"/>
      <x:color rgb="FF137D81"/>
      <x:name val="Carlito"/>
    </x:font>
    <x:font>
      <x:sz val="10"/>
      <x:color rgb="FF20354A"/>
      <x:name val="Aptos"/>
    </x:font>
    <x:font>
      <x:sz val="11"/>
      <x:color rgb="FF17324F"/>
      <x:name val="Aptos"/>
    </x:font>
    <x:font>
      <x:b/>
      <x:sz val="11"/>
      <x:color rgb="FF20354A"/>
      <x:name val="Aptos"/>
    </x:font>
    <x:font>
      <x:sz val="9"/>
      <x:color rgb="FF20354A"/>
      <x:name val="Carlito"/>
    </x:font>
    <x:font>
      <x:sz val="9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F"/>
      </x:patternFill>
    </x:fill>
    <x:fill>
      <x:patternFill patternType="solid">
        <x:fgColor rgb="FF137D81"/>
      </x:patternFill>
    </x:fill>
    <x:fill>
      <x:patternFill patternType="solid">
        <x:fgColor rgb="FFFFF5DC"/>
      </x:patternFill>
    </x:fill>
    <x:fill>
      <x:patternFill patternType="solid">
        <x:fgColor rgb="FFE6F4F3"/>
      </x:patternFill>
    </x:fill>
    <x:fill>
      <x:patternFill patternType="solid">
        <x:fgColor rgb="FFF5F8FA"/>
      </x:patternFill>
    </x:fill>
  </x:fills>
  <x:borders count="2">
    <x:border/>
    <x:border/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horizontal="right"/>
    </x:xf>
    <x:xf numFmtId="0" fontId="9" fillId="4" borderId="0" xfId="0" applyNumberFormat="1" applyFont="1" applyFill="1" applyBorder="1" applyAlignment="1">
      <x:alignment horizontal="right" vertical="center"/>
    </x:xf>
    <x:xf numFmtId="0" fontId="0" fillId="4" borderId="1" xfId="0" applyNumberFormat="1" applyFont="1" applyFill="1" applyBorder="1"/>
    <x:xf numFmtId="0" fontId="9" fillId="4" borderId="1" xfId="0" applyNumberFormat="1" applyFont="1" applyFill="1" applyBorder="1"/>
    <x:xf numFmtId="0" fontId="9" fillId="4" borderId="1" xfId="0" applyNumberFormat="1" applyFont="1" applyFill="1" applyBorder="1" applyAlignment="1">
      <x:alignment horizontal="right"/>
    </x:xf>
    <x:xf numFmtId="0" fontId="9" fillId="4" borderId="1" xfId="0" applyNumberFormat="1" applyFont="1" applyFill="1" applyBorder="1" applyAlignment="1">
      <x:alignment horizontal="right" vertical="center"/>
    </x:xf>
    <x:xf numFmtId="200" fontId="9" fillId="4" borderId="0" xfId="0" applyNumberFormat="1" applyFont="1" applyFill="1" applyBorder="1" applyAlignment="1">
      <x:alignment horizontal="right" vertical="center"/>
    </x:xf>
    <x:xf numFmtId="200" fontId="9" fillId="4" borderId="1" xfId="0" applyNumberFormat="1" applyFont="1" applyFill="1" applyBorder="1" applyAlignment="1">
      <x:alignment horizontal="right" vertical="center"/>
    </x:xf>
    <x:xf numFmtId="201" fontId="9" fillId="4" borderId="0" xfId="0" applyNumberFormat="1" applyFont="1" applyFill="1" applyBorder="1" applyAlignment="1">
      <x:alignment horizontal="right" vertical="center"/>
    </x:xf>
    <x:xf numFmtId="201" fontId="9" fillId="4" borderId="1" xfId="0" applyNumberFormat="1" applyFont="1" applyFill="1" applyBorder="1" applyAlignment="1">
      <x:alignment horizontal="right" vertical="center"/>
    </x:xf>
    <x:xf numFmtId="202" fontId="9" fillId="4" borderId="0" xfId="0" applyNumberFormat="1" applyFont="1" applyFill="1" applyBorder="1" applyAlignment="1">
      <x:alignment horizontal="right" vertical="center"/>
    </x:xf>
    <x:xf numFmtId="202" fontId="9" fillId="4" borderId="1" xfId="0" applyNumberFormat="1" applyFont="1" applyFill="1" applyBorder="1" applyAlignment="1">
      <x:alignment horizontal="right" vertical="center"/>
    </x:xf>
    <x:xf numFmtId="203" fontId="9" fillId="4" borderId="0" xfId="0" applyNumberFormat="1" applyFont="1" applyFill="1" applyBorder="1" applyAlignment="1">
      <x:alignment horizontal="right" vertical="center"/>
    </x:xf>
    <x:xf numFmtId="203" fontId="9" fillId="4" borderId="1" xfId="0" applyNumberFormat="1" applyFont="1" applyFill="1" applyBorder="1" applyAlignment="1">
      <x:alignment horizontal="right" vertical="center"/>
    </x:xf>
    <x:xf numFmtId="0" fontId="0" fillId="5" borderId="0" xfId="0" applyNumberFormat="1" applyFont="1" applyFill="1" applyBorder="1"/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horizontal="right"/>
    </x:xf>
    <x:xf numFmtId="0" fontId="10" fillId="5" borderId="0" xfId="0" applyNumberFormat="1" applyFont="1" applyFill="1" applyBorder="1" applyAlignment="1">
      <x:alignment horizontal="right" vertical="center"/>
    </x:xf>
    <x:xf numFmtId="0" fontId="0" fillId="5" borderId="1" xfId="0" applyNumberFormat="1" applyFont="1" applyFill="1" applyBorder="1"/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horizontal="right"/>
    </x:xf>
    <x:xf numFmtId="0" fontId="10" fillId="5" borderId="1" xfId="0" applyNumberFormat="1" applyFont="1" applyFill="1" applyBorder="1" applyAlignment="1">
      <x:alignment horizontal="right" vertical="center"/>
    </x:xf>
    <x:xf numFmtId="200" fontId="10" fillId="5" borderId="0" xfId="0" applyNumberFormat="1" applyFont="1" applyFill="1" applyBorder="1" applyAlignment="1">
      <x:alignment horizontal="right" vertical="center"/>
    </x:xf>
    <x:xf numFmtId="200" fontId="10" fillId="5" borderId="1" xfId="0" applyNumberFormat="1" applyFont="1" applyFill="1" applyBorder="1" applyAlignment="1">
      <x:alignment horizontal="right" vertical="center"/>
    </x:xf>
    <x:xf numFmtId="201" fontId="10" fillId="5" borderId="0" xfId="0" applyNumberFormat="1" applyFont="1" applyFill="1" applyBorder="1" applyAlignment="1">
      <x:alignment horizontal="right" vertical="center"/>
    </x:xf>
    <x:xf numFmtId="201" fontId="10" fillId="5" borderId="1" xfId="0" applyNumberFormat="1" applyFont="1" applyFill="1" applyBorder="1" applyAlignment="1">
      <x:alignment horizontal="right" vertical="center"/>
    </x:xf>
    <x:xf numFmtId="203" fontId="10" fillId="5" borderId="0" xfId="0" applyNumberFormat="1" applyFont="1" applyFill="1" applyBorder="1" applyAlignment="1">
      <x:alignment horizontal="right" vertical="center"/>
    </x:xf>
    <x:xf numFmtId="203" fontId="10" fillId="5" borderId="1" xfId="0" applyNumberFormat="1" applyFont="1" applyFill="1" applyBorder="1" applyAlignment="1">
      <x:alignment horizontal="right" vertical="center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11" fillId="6" borderId="1" xfId="0" applyNumberFormat="1" applyFont="1" applyFill="1" applyBorder="1"/>
    <x:xf numFmtId="0" fontId="11" fillId="6" borderId="1" xfId="0" applyNumberFormat="1" applyFont="1" applyFill="1" applyBorder="1" applyAlignment="1">
      <x:alignment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/>
    <x:xf numFmtId="0" fontId="12" fillId="2" borderId="1" xfId="0" applyNumberFormat="1" applyFont="1" applyFill="1" applyBorder="1"/>
  </x:cellXfs>
  <x:cellStyles count="1">
    <x:cellStyle name="Normal" xfId="0"/>
  </x:cellStyles>
  <x:dxfs count="3">
    <x:dxf>
      <x:font>
        <x:b/>
        <x:color rgb="FFB64545"/>
      </x:font>
      <x:fill>
        <x:patternFill patternType="solid">
          <x:bgColor rgb="FFFCE8E7"/>
        </x:patternFill>
      </x:fill>
    </x:dxf>
    <x:dxf>
      <x:font>
        <x:b/>
        <x:color rgb="FF256A50"/>
      </x:font>
      <x:fill>
        <x:patternFill patternType="solid">
          <x:bgColor rgb="FFE5F3EB"/>
        </x:patternFill>
      </x:fill>
    </x:dxf>
    <x:dxf>
      <x:font>
        <x:color rgb="FFB64545"/>
      </x:font>
      <x:fill>
        <x:patternFill patternType="solid">
          <x:bgColor rgb="FFFC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13a66f8f944d8" /><Relationship Type="http://schemas.openxmlformats.org/officeDocument/2006/relationships/theme" Target="/xl/theme/theme1.xml" Id="R489ee6827f1642e1" /><Relationship Type="http://schemas.openxmlformats.org/officeDocument/2006/relationships/sharedStrings" Target="/xl/sharedStrings.xml" Id="R9872a23e8535430e" /><Relationship Type="http://schemas.openxmlformats.org/officeDocument/2006/relationships/worksheet" Target="/xl/worksheets/sheet1.xml" Id="R7c267dd1be9645d4" /><Relationship Type="http://schemas.openxmlformats.org/officeDocument/2006/relationships/worksheet" Target="/xl/worksheets/sheet2.xml" Id="Rc682cdf3b48c4662" /><Relationship Type="http://schemas.openxmlformats.org/officeDocument/2006/relationships/worksheet" Target="/xl/worksheets/sheet3.xml" Id="R0798339ac0194a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" hidden="0" customWidth="1"/>
    <x:col min="2" max="2" width="25" hidden="0" customWidth="1"/>
    <x:col min="3" max="3" width="28" hidden="0" customWidth="1"/>
    <x:col min="4" max="4" width="27" hidden="0" customWidth="1"/>
    <x:col min="5" max="5" width="24" hidden="0" customWidth="1"/>
    <x:col min="6" max="6" width="4" hidden="0" customWidth="1"/>
  </x:cols>
  <x:sheetData>
    <x:row r="2" ht="39" customHeight="1">
      <x:c r="B2" s="4" t="str">
        <x:v>SPORTS WREATH SHOP  |  SHIPPING TOOLKIT</x:v>
      </x:c>
      <x:c r="C2" s="4"/>
      <x:c r="D2" s="4"/>
      <x:c r="E2" s="4"/>
    </x:row>
    <x:row r="3" ht="39" customHeight="1">
      <x:c r="B3" s="4"/>
      <x:c r="C3" s="4"/>
      <x:c r="D3" s="4"/>
      <x:c r="E3" s="4"/>
    </x:row>
    <x:row r="5" ht="32" customHeight="1">
      <x:c r="B5" s="8" t="str">
        <x:v>Free Wreath Shipping Cost &amp; Profit Calculator</x:v>
      </x:c>
      <x:c r="C5" s="8"/>
      <x:c r="D5" s="8"/>
      <x:c r="E5" s="8"/>
    </x:row>
    <x:row r="7" ht="23" customHeight="1">
      <x:c r="B7" s="12" t="str">
        <x:v>QUICK START</x:v>
      </x:c>
      <x:c r="C7" s="12"/>
      <x:c r="D7" s="12"/>
      <x:c r="E7" s="12"/>
    </x:row>
    <x:row r="8" ht="27" customHeight="1">
      <x:c r="B8" s="17" t="str">
        <x:v>1</x:v>
      </x:c>
      <x:c r="C8" s="20" t="str">
        <x:v>Open Shipping Calculator.</x:v>
      </x:c>
    </x:row>
    <x:row r="9" ht="28" customHeight="1">
      <x:c r="C9" s="23" t="str">
        <x:v>Enter your actual order details in the pale yellow cells.</x:v>
      </x:c>
      <x:c r="D9" s="23"/>
      <x:c r="E9" s="23"/>
    </x:row>
    <x:row r="10" ht="27" customHeight="1">
      <x:c r="B10" s="17" t="str">
        <x:v>2</x:v>
      </x:c>
      <x:c r="C10" s="20" t="str">
        <x:v>Enter a real carrier quote.</x:v>
      </x:c>
    </x:row>
    <x:row r="11" ht="28" customHeight="1">
      <x:c r="C11" s="23" t="str">
        <x:v>The calculator does NOT look up USPS, UPS, or FedEx rates.</x:v>
      </x:c>
      <x:c r="D11" s="23"/>
      <x:c r="E11" s="23"/>
    </x:row>
    <x:row r="12" ht="27" customHeight="1">
      <x:c r="B12" s="17" t="str">
        <x:v>3</x:v>
      </x:c>
      <x:c r="C12" s="20" t="str">
        <x:v>Check the results.</x:v>
      </x:c>
    </x:row>
    <x:row r="13" ht="28" customHeight="1">
      <x:c r="C13" s="23" t="str">
        <x:v>Review delivery cost, shipping shortfall, and estimated order profit.</x:v>
      </x:c>
      <x:c r="D13" s="23"/>
      <x:c r="E13" s="23"/>
    </x:row>
    <x:row r="14" ht="27" customHeight="1">
      <x:c r="B14" s="17" t="str">
        <x:v>4</x:v>
      </x:c>
      <x:c r="C14" s="20" t="str">
        <x:v>Compare packaging options.</x:v>
      </x:c>
    </x:row>
    <x:row r="15" ht="28" customHeight="1">
      <x:c r="C15" s="23" t="str">
        <x:v>Test two box sizes / carrier quotes in the second calculator tab.</x:v>
      </x:c>
      <x:c r="D15" s="23"/>
      <x:c r="E15" s="23"/>
    </x:row>
    <x:row r="16" ht="27" customHeight="1">
      <x:c r="B16" s="17" t="str">
        <x:v>5</x:v>
      </x:c>
      <x:c r="C16" s="20" t="str">
        <x:v>Save a copy for each order.</x:v>
      </x:c>
    </x:row>
    <x:row r="17" ht="28" customHeight="1">
      <x:c r="C17" s="23" t="str">
        <x:v>Keep an untouched blank copy for future wreath sales.</x:v>
      </x:c>
      <x:c r="D17" s="23"/>
      <x:c r="E17" s="23"/>
    </x:row>
    <x:row r="19" ht="23" customHeight="1">
      <x:c r="B19" s="12" t="str">
        <x:v>IMPORTANT: HOW TO READ THE NUMBERS</x:v>
      </x:c>
      <x:c r="C19" s="12"/>
      <x:c r="D19" s="12"/>
      <x:c r="E19" s="12"/>
    </x:row>
    <x:row r="21" ht="35" customHeight="1">
      <x:c r="B21" s="26" t="str">
        <x:v>•  Customer receipts and estimated profit are BEFORE sales tax. Exclude tax collected for a tax authority from your entries.</x:v>
      </x:c>
      <x:c r="C21" s="26"/>
      <x:c r="D21" s="26"/>
      <x:c r="E21" s="26"/>
    </x:row>
    <x:row r="22" ht="35" customHeight="1">
      <x:c r="B22" s="26" t="str">
        <x:v>•  Enter actual PACKED box dimensions (inches) and actual packed weight (pounds). The frame size alone is not enough.</x:v>
      </x:c>
      <x:c r="C22" s="26"/>
      <x:c r="D22" s="26"/>
      <x:c r="E22" s="26"/>
    </x:row>
    <x:row r="23" ht="35" customHeight="1">
      <x:c r="B23" s="26" t="str">
        <x:v>•  Dimensional-weight estimates are only shown if you supply a divisor from your actual carrier/service rules. No divisor is assumed.</x:v>
      </x:c>
      <x:c r="C23" s="26"/>
      <x:c r="D23" s="26"/>
      <x:c r="E23" s="26"/>
    </x:row>
    <x:row r="24" ht="35" customHeight="1">
      <x:c r="B24" s="26" t="str">
        <x:v>•  Shipping gap allocates percentage-based selling fees to shipping revenue. Other fixed seller fees are included in order profit.</x:v>
      </x:c>
      <x:c r="C24" s="26"/>
      <x:c r="D24" s="26"/>
      <x:c r="E24" s="26"/>
    </x:row>
    <x:row r="25" ht="35" customHeight="1">
      <x:c r="B25" s="26" t="str">
        <x:v>•  Platform fee rate is editable and is applied to item + customer shipping revenue. Check whether actual fees differ.</x:v>
      </x:c>
      <x:c r="C25" s="26"/>
      <x:c r="D25" s="26"/>
      <x:c r="E25" s="26"/>
    </x:row>
    <x:row r="26" ht="35" customHeight="1">
      <x:c r="B26" s="26" t="str">
        <x:v>•  Shipping quotes must include the service, destination, any carrier surcharges, and optional insurance if charged separately.</x:v>
      </x:c>
      <x:c r="C26" s="26"/>
      <x:c r="D26" s="26"/>
      <x:c r="E26" s="26"/>
    </x:row>
    <x:row r="27" ht="35" customHeight="1">
      <x:c r="B27" s="26" t="str">
        <x:v>•  This is a planning estimator, not a carrier rate quote, tax calculation, or guarantee of profit.</x:v>
      </x:c>
      <x:c r="C27" s="26"/>
      <x:c r="D27" s="26"/>
      <x:c r="E27" s="26"/>
    </x:row>
    <x:row r="29" ht="23" customHeight="1">
      <x:c r="B29" s="12" t="str">
        <x:v>HELPFUL ARTICLES / FURTHER READING</x:v>
      </x:c>
      <x:c r="C29" s="12"/>
      <x:c r="D29" s="12"/>
      <x:c r="E29" s="12"/>
    </x:row>
    <x:row r="30" ht="33" customHeight="1">
      <x:c r="B30" s="29" t="str">
        <x:v>Shipping and pricing for Etsy wreath sellers  |  https://www.sportswreathshop.com/how-to-price-wreaths-on-etsy/</x:v>
      </x:c>
      <x:c r="C30" s="29"/>
      <x:c r="D30" s="29"/>
      <x:c r="E30" s="29"/>
    </x:row>
    <x:row r="31" ht="33" customHeight="1">
      <x:c r="B31" s="29" t="str">
        <x:v>Wreath maker resource center  |  https://www.sportswreathshop.com/wreath-maker-resource-center/</x:v>
      </x:c>
      <x:c r="C31" s="29"/>
      <x:c r="D31" s="29"/>
      <x:c r="E31" s="29"/>
    </x:row>
  </x:sheetData>
  <x:mergeCells>
    <x:mergeCell ref="B2:E3"/>
    <x:mergeCell ref="B5:E5"/>
    <x:mergeCell ref="B7:E7"/>
    <x:mergeCell ref="C9:E9"/>
    <x:mergeCell ref="C11:E11"/>
    <x:mergeCell ref="C13:E13"/>
    <x:mergeCell ref="C15:E15"/>
    <x:mergeCell ref="C17:E17"/>
    <x:mergeCell ref="B19:E19"/>
    <x:mergeCell ref="B21:E21"/>
    <x:mergeCell ref="B22:E22"/>
    <x:mergeCell ref="B23:E23"/>
    <x:mergeCell ref="B24:E24"/>
    <x:mergeCell ref="B25:E25"/>
    <x:mergeCell ref="B26:E26"/>
    <x:mergeCell ref="B27:E27"/>
    <x:mergeCell ref="B29:E29"/>
    <x:mergeCell ref="B30:E30"/>
    <x:mergeCell ref="B31:E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28" hidden="0" customWidth="1"/>
    <x:col min="3" max="3" width="17" hidden="0" customWidth="1"/>
    <x:col min="4" max="4" width="3" hidden="0" customWidth="1"/>
    <x:col min="5" max="5" width="3" hidden="0" customWidth="1"/>
    <x:col min="6" max="6" width="29" hidden="0" customWidth="1"/>
    <x:col min="7" max="7" width="19" hidden="0" customWidth="1"/>
    <x:col min="8" max="8" width="3" hidden="0" customWidth="1"/>
  </x:cols>
  <x:sheetData>
    <x:row r="2" ht="39" customHeight="1">
      <x:c r="B2" s="4" t="str">
        <x:v>WREATH SHIPPING COST + PROFIT</x:v>
      </x:c>
      <x:c r="C2" s="4"/>
      <x:c r="D2" s="4"/>
      <x:c r="E2" s="4"/>
      <x:c r="F2" s="4"/>
      <x:c r="G2" s="4"/>
    </x:row>
    <x:row r="3" ht="39" customHeight="1">
      <x:c r="B3" s="4"/>
      <x:c r="C3" s="4"/>
      <x:c r="D3" s="4"/>
      <x:c r="E3" s="4"/>
      <x:c r="F3" s="4"/>
      <x:c r="G3" s="4"/>
    </x:row>
    <x:row r="4" ht="24" customHeight="1">
      <x:c r="B4" s="22" t="str">
        <x:v>Yellow = your input    |    Blue-green = calculated result    |    Use actual carrier quotes.</x:v>
      </x:c>
      <x:c r="C4" s="22"/>
      <x:c r="D4" s="22"/>
      <x:c r="E4" s="22"/>
      <x:c r="F4" s="22"/>
      <x:c r="G4" s="22"/>
    </x:row>
    <x:row r="6" ht="23" customHeight="1">
      <x:c r="B6" s="12" t="str">
        <x:v>ORDER + SELLING COSTS</x:v>
      </x:c>
      <x:c r="C6" s="12"/>
      <x:c r="F6" s="12" t="str">
        <x:v>YOUR ORDER RESULTS</x:v>
      </x:c>
      <x:c r="G6" s="12"/>
    </x:row>
    <x:row r="7" ht="23" customHeight="1">
      <x:c r="B7" s="33" t="str">
        <x:v>Wreath / order description</x:v>
      </x:c>
      <x:c r="C7" s="39" t="str">
        <x:v>Sample sports wreath</x:v>
      </x:c>
      <x:c r="F7" s="33" t="str">
        <x:v>Customer order receipts</x:v>
      </x:c>
      <x:c r="G7" s="60" t="n">
        <x:f>SUM(C8:C9)</x:f>
        <x:v>150</x:v>
      </x:c>
    </x:row>
    <x:row r="8" ht="23" customHeight="1">
      <x:c r="B8" s="33" t="str">
        <x:v>Wreath selling price (before tax)</x:v>
      </x:c>
      <x:c r="C8" s="44" t="n">
        <x:v>125</x:v>
      </x:c>
      <x:c r="F8" s="33" t="str">
        <x:v>Packaging material cost</x:v>
      </x:c>
      <x:c r="G8" s="60" t="n">
        <x:f>SUM(C24:C26)</x:f>
        <x:v>7.2</x:v>
      </x:c>
    </x:row>
    <x:row r="9" ht="23" customHeight="1">
      <x:c r="B9" s="33" t="str">
        <x:v>Shipping charged to customer</x:v>
      </x:c>
      <x:c r="C9" s="44" t="n">
        <x:v>25</x:v>
      </x:c>
      <x:c r="F9" s="33" t="str">
        <x:v>Total shipping + packing cost</x:v>
      </x:c>
      <x:c r="G9" s="60" t="n">
        <x:f>SUM(C23:C27)</x:f>
        <x:v>35.2</x:v>
      </x:c>
    </x:row>
    <x:row r="10" ht="23" customHeight="1">
      <x:c r="B10" s="33" t="str">
        <x:v>Wreath materials cost</x:v>
      </x:c>
      <x:c r="C10" s="44" t="n">
        <x:v>38</x:v>
      </x:c>
      <x:c r="F10" s="33" t="str">
        <x:v>Estimated selling fees</x:v>
      </x:c>
      <x:c r="G10" s="60" t="n">
        <x:f>C13+C15+G7*C14</x:f>
        <x:v>14.7</x:v>
      </x:c>
    </x:row>
    <x:row r="11" ht="23" customHeight="1">
      <x:c r="B11" s="33" t="str">
        <x:v>Wreath labor cost</x:v>
      </x:c>
      <x:c r="C11" s="44" t="n">
        <x:v>30</x:v>
      </x:c>
      <x:c r="F11" s="33" t="str">
        <x:v>Shipping coverage after % fee</x:v>
      </x:c>
      <x:c r="G11" s="60" t="n">
        <x:f>C9-G9-(C9*C14)</x:f>
        <x:v>-12.575000000000003</x:v>
      </x:c>
    </x:row>
    <x:row r="12" ht="23" customHeight="1">
      <x:c r="B12" s="33" t="str">
        <x:v>Allocated overhead</x:v>
      </x:c>
      <x:c r="C12" s="44" t="n">
        <x:v>8</x:v>
      </x:c>
      <x:c r="F12" s="33" t="str">
        <x:v>Estimated profit after shipping</x:v>
      </x:c>
      <x:c r="G12" s="60" t="n">
        <x:f>G7-SUM(C10:C12)-G9-G10</x:f>
        <x:v>24.099999999999998</x:v>
      </x:c>
    </x:row>
    <x:row r="13" ht="23" customHeight="1">
      <x:c r="B13" s="33" t="str">
        <x:v>Fixed platform / processing fees</x:v>
      </x:c>
      <x:c r="C13" s="44" t="n">
        <x:v>0.45</x:v>
      </x:c>
      <x:c r="F13" s="33" t="str">
        <x:v>Estimated profit margin</x:v>
      </x:c>
      <x:c r="G13" s="62" t="n">
        <x:f>IF(G7&gt;0,G12/G7,"")</x:f>
        <x:v>0.16066666666666665</x:v>
      </x:c>
    </x:row>
    <x:row r="14" ht="23" customHeight="1">
      <x:c r="B14" s="33" t="str">
        <x:v>Selling fees (% of item + shipping)</x:v>
      </x:c>
      <x:c r="C14" s="46" t="n">
        <x:v>0.095</x:v>
      </x:c>
      <x:c r="F14" s="33" t="str">
        <x:v>Packed box volume (cu in)</x:v>
      </x:c>
      <x:c r="G14" s="64" t="n">
        <x:f>IF(COUNT(C18:C20)=3,PRODUCT(C18:C20),"")</x:f>
        <x:v>4608</x:v>
      </x:c>
    </x:row>
    <x:row r="15" ht="23" customHeight="1">
      <x:c r="B15" s="33" t="str">
        <x:v>Other per-order fees</x:v>
      </x:c>
      <x:c r="C15" s="44" t="n">
        <x:v>0</x:v>
      </x:c>
      <x:c r="F15" s="33" t="str">
        <x:v>Estimated DIM weight (lb)</x:v>
      </x:c>
      <x:c r="G15" s="64" t="str">
        <x:f>IF(OR(C22="",C22&lt;=0,G14=""),"",ROUNDUP(G14/C22,0))</x:f>
      </x:c>
    </x:row>
    <x:row r="16" ht="23" customHeight="1">
      <x:c r="F16" s="33" t="str">
        <x:v>Higher of actual / DIM (lb)</x:v>
      </x:c>
      <x:c r="G16" s="64" t="str">
        <x:f>IF(G15="","",MAX(C21,G15))</x:f>
      </x:c>
    </x:row>
    <x:row r="17" ht="23" customHeight="1">
      <x:c r="B17" s="12" t="str">
        <x:v>PACKING + POSTAGE</x:v>
      </x:c>
      <x:c r="C17" s="12"/>
      <x:c r="F17" s="33" t="str">
        <x:v>Shipping charge to break even*</x:v>
      </x:c>
      <x:c r="G17" s="60" t="n">
        <x:f>IF(OR(C14&gt;=1,C14&lt;0),"",G9/(1-C14))</x:f>
        <x:v>38.89502762430939</x:v>
      </x:c>
    </x:row>
    <x:row r="18" ht="23" customHeight="1">
      <x:c r="B18" s="33" t="str">
        <x:v>Packed box length (inches)</x:v>
      </x:c>
      <x:c r="C18" s="48" t="n">
        <x:v>24</x:v>
      </x:c>
    </x:row>
    <x:row r="19" ht="26" customHeight="1">
      <x:c r="B19" s="33" t="str">
        <x:v>Packed box width (inches)</x:v>
      </x:c>
      <x:c r="C19" s="48" t="n">
        <x:v>24</x:v>
      </x:c>
      <x:c r="F19" s="68" t="str">
        <x:v>*Shipping-only break-even includes only percentage selling fees on shipping. Other fees remain in order profit.</x:v>
      </x:c>
      <x:c r="G19" s="68"/>
    </x:row>
    <x:row r="20" ht="26" customHeight="1">
      <x:c r="B20" s="33" t="str">
        <x:v>Packed box height (inches)</x:v>
      </x:c>
      <x:c r="C20" s="48" t="n">
        <x:v>8</x:v>
      </x:c>
      <x:c r="F20" s="68"/>
      <x:c r="G20" s="68"/>
    </x:row>
    <x:row r="21" ht="23" customHeight="1">
      <x:c r="B21" s="33" t="str">
        <x:v>Actual packed weight (lb)</x:v>
      </x:c>
      <x:c r="C21" s="48" t="n">
        <x:v>5</x:v>
      </x:c>
    </x:row>
    <x:row r="22" ht="23" customHeight="1">
      <x:c r="B22" s="33" t="str">
        <x:v>DIM divisor (optional; carrier-specific)</x:v>
      </x:c>
      <x:c r="C22" s="50"/>
    </x:row>
    <x:row r="23" ht="23" customHeight="1">
      <x:c r="B23" s="33" t="str">
        <x:v>Carrier shipping quote</x:v>
      </x:c>
      <x:c r="C23" s="44" t="n">
        <x:v>28</x:v>
      </x:c>
    </x:row>
    <x:row r="24" ht="23" customHeight="1">
      <x:c r="B24" s="33" t="str">
        <x:v>Box cost</x:v>
      </x:c>
      <x:c r="C24" s="44" t="n">
        <x:v>4</x:v>
      </x:c>
    </x:row>
    <x:row r="25" ht="23" customHeight="1">
      <x:c r="B25" s="33" t="str">
        <x:v>Protective fill / bracing</x:v>
      </x:c>
      <x:c r="C25" s="44" t="n">
        <x:v>2</x:v>
      </x:c>
    </x:row>
    <x:row r="26" ht="23" customHeight="1">
      <x:c r="B26" s="33" t="str">
        <x:v>Tape, label and inserts</x:v>
      </x:c>
      <x:c r="C26" s="44" t="n">
        <x:v>1.2</x:v>
      </x:c>
    </x:row>
    <x:row r="27" ht="23" customHeight="1">
      <x:c r="B27" s="33" t="str">
        <x:v>Insurance / other shipping charges</x:v>
      </x:c>
      <x:c r="C27" s="44" t="n">
        <x:v>0</x:v>
      </x:c>
    </x:row>
    <x:row r="30" ht="23" customHeight="1">
      <x:c r="B30" s="12" t="str">
        <x:v>BEFORE YOU SHIP</x:v>
      </x:c>
      <x:c r="C30" s="12"/>
      <x:c r="D30" s="12"/>
      <x:c r="E30" s="12"/>
      <x:c r="F30" s="12"/>
      <x:c r="G30" s="12"/>
    </x:row>
    <x:row r="31" ht="24" customHeight="1">
      <x:c r="B31" s="22" t="str">
        <x:v>[  ]  Measure the box AFTER packing the finished wreath.</x:v>
      </x:c>
      <x:c r="C31" s="22"/>
      <x:c r="D31" s="22"/>
      <x:c r="E31" s="22"/>
      <x:c r="F31" s="22"/>
      <x:c r="G31" s="22"/>
    </x:row>
    <x:row r="32" ht="24" customHeight="1">
      <x:c r="B32" s="22" t="str">
        <x:v>[  ]  Weigh the complete package, not the wreath alone.</x:v>
      </x:c>
      <x:c r="C32" s="22"/>
      <x:c r="D32" s="22"/>
      <x:c r="E32" s="22"/>
      <x:c r="F32" s="22"/>
      <x:c r="G32" s="22"/>
    </x:row>
    <x:row r="33" ht="24" customHeight="1">
      <x:c r="B33" s="22" t="str">
        <x:v>[  ]  Confirm current rates and surcharges with the carrier.</x:v>
      </x:c>
      <x:c r="C33" s="22"/>
      <x:c r="D33" s="22"/>
      <x:c r="E33" s="22"/>
      <x:c r="F33" s="22"/>
      <x:c r="G33" s="22"/>
    </x:row>
    <x:row r="34" ht="24" customHeight="1">
      <x:c r="B34" s="22" t="str">
        <x:v>[  ]  Check profit if free shipping is included in the item price.</x:v>
      </x:c>
      <x:c r="C34" s="22"/>
      <x:c r="D34" s="22"/>
      <x:c r="E34" s="22"/>
      <x:c r="F34" s="22"/>
      <x:c r="G34" s="22"/>
    </x:row>
    <x:row r="36" ht="25" customHeight="1">
      <x:c r="B36" s="78" t="str">
        <x:v>Sports Wreath Shop  |  sportswreathshop.com  |  Free planning tool - verify current carrier quotes and selling fees.</x:v>
      </x:c>
      <x:c r="C36" s="78"/>
      <x:c r="D36" s="78"/>
      <x:c r="E36" s="78"/>
      <x:c r="F36" s="78"/>
      <x:c r="G36" s="78"/>
    </x:row>
  </x:sheetData>
  <x:mergeCells>
    <x:mergeCell ref="B2:G3"/>
    <x:mergeCell ref="B4:G4"/>
    <x:mergeCell ref="B6:C6"/>
    <x:mergeCell ref="B17:C17"/>
    <x:mergeCell ref="F6:G6"/>
    <x:mergeCell ref="F19:G20"/>
    <x:mergeCell ref="B30:G30"/>
    <x:mergeCell ref="B31:G31"/>
    <x:mergeCell ref="B32:G32"/>
    <x:mergeCell ref="B33:G33"/>
    <x:mergeCell ref="B34:G34"/>
    <x:mergeCell ref="B36:G36"/>
  </x:mergeCells>
  <x:conditionalFormatting sqref="G11:G12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5" hidden="0" customWidth="1"/>
    <x:col min="3" max="3" width="20" hidden="0" customWidth="1"/>
    <x:col min="4" max="4" width="4" hidden="0" customWidth="1"/>
    <x:col min="5" max="5" width="20" hidden="0" customWidth="1"/>
    <x:col min="6" max="6" width="3" hidden="0" customWidth="1"/>
    <x:col min="7" max="7" width="32" hidden="0" customWidth="1"/>
    <x:col min="8" max="8" width="20" hidden="0" customWidth="1"/>
  </x:cols>
  <x:sheetData>
    <x:row r="2" ht="39" customHeight="1">
      <x:c r="B2" s="4" t="str">
        <x:v>COMPARE 2 SHIPPING OPTIONS</x:v>
      </x:c>
      <x:c r="C2" s="4"/>
      <x:c r="D2" s="4"/>
      <x:c r="E2" s="4"/>
      <x:c r="F2" s="4"/>
      <x:c r="G2" s="4"/>
      <x:c r="H2" s="4"/>
    </x:row>
    <x:row r="3" ht="39" customHeight="1">
      <x:c r="B3" s="4"/>
      <x:c r="C3" s="4"/>
      <x:c r="D3" s="4"/>
      <x:c r="E3" s="4"/>
      <x:c r="F3" s="4"/>
      <x:c r="G3" s="4"/>
      <x:c r="H3" s="4"/>
    </x:row>
    <x:row r="4" ht="24" customHeight="1">
      <x:c r="B4" s="22" t="str">
        <x:v>Try different boxes, services, or carriers. Type actual quotes; no live shipping rates are included.</x:v>
      </x:c>
      <x:c r="C4" s="22"/>
      <x:c r="D4" s="22"/>
      <x:c r="E4" s="22"/>
      <x:c r="F4" s="22"/>
      <x:c r="G4" s="22"/>
      <x:c r="H4" s="22"/>
    </x:row>
    <x:row r="6" ht="23" customHeight="1">
      <x:c r="B6" s="12" t="str">
        <x:v>ENTER EACH OPTION</x:v>
      </x:c>
      <x:c r="C6" s="12"/>
      <x:c r="D6" s="12"/>
      <x:c r="E6" s="12"/>
      <x:c r="G6" s="12" t="str">
        <x:v>DECISION PANEL</x:v>
      </x:c>
      <x:c r="H6" s="12"/>
    </x:row>
    <x:row r="7" ht="23" customHeight="1">
      <x:c r="B7" s="33" t="str">
        <x:v>Option name</x:v>
      </x:c>
      <x:c r="C7" s="39" t="str">
        <x:v>Option A</x:v>
      </x:c>
      <x:c r="E7" s="39" t="str">
        <x:v>Option B</x:v>
      </x:c>
    </x:row>
    <x:row r="8" ht="23" customHeight="1">
      <x:c r="G8" s="33" t="str">
        <x:v>Lower delivery cost</x:v>
      </x:c>
      <x:c r="H8" s="55" t="str">
        <x:f>IF(C25=E25,"Same total cost",IF(C25&lt;E25,C7,E7))</x:f>
        <x:v>Option A</x:v>
      </x:c>
    </x:row>
    <x:row r="9" ht="23" customHeight="1">
      <x:c r="B9" s="33" t="str">
        <x:v>Packed length (in)</x:v>
      </x:c>
      <x:c r="C9" s="48" t="n">
        <x:v>24</x:v>
      </x:c>
      <x:c r="E9" s="48" t="n">
        <x:v>20</x:v>
      </x:c>
    </x:row>
    <x:row r="10" ht="23" customHeight="1">
      <x:c r="B10" s="33" t="str">
        <x:v>Packed width (in)</x:v>
      </x:c>
      <x:c r="C10" s="48" t="n">
        <x:v>24</x:v>
      </x:c>
      <x:c r="E10" s="48" t="n">
        <x:v>20</x:v>
      </x:c>
      <x:c r="G10" s="33" t="str">
        <x:v>Difference between options</x:v>
      </x:c>
      <x:c r="H10" s="60" t="n">
        <x:f>ABS(C25-E25)</x:f>
        <x:v>8</x:v>
      </x:c>
    </x:row>
    <x:row r="11" ht="23" customHeight="1">
      <x:c r="B11" s="33" t="str">
        <x:v>Packed height (in)</x:v>
      </x:c>
      <x:c r="C11" s="48" t="n">
        <x:v>8</x:v>
      </x:c>
      <x:c r="E11" s="48" t="n">
        <x:v>10</x:v>
      </x:c>
    </x:row>
    <x:row r="12" ht="23" customHeight="1">
      <x:c r="B12" s="33" t="str">
        <x:v>Actual packed weight (lb)</x:v>
      </x:c>
      <x:c r="C12" s="48" t="n">
        <x:v>5</x:v>
      </x:c>
      <x:c r="E12" s="48" t="n">
        <x:v>5</x:v>
      </x:c>
      <x:c r="G12" s="33" t="str">
        <x:v>Customer shipping income</x:v>
      </x:c>
      <x:c r="H12" s="60" t="n">
        <x:f>'Shipping Calculator'!C9</x:f>
        <x:v>25</x:v>
      </x:c>
    </x:row>
    <x:row r="13" ht="23" customHeight="1">
      <x:c r="B13" s="33" t="str">
        <x:v>DIM divisor (optional)</x:v>
      </x:c>
      <x:c r="C13" s="50"/>
      <x:c r="E13" s="50"/>
    </x:row>
    <x:row r="14" ht="23" customHeight="1">
      <x:c r="B14" s="33" t="str">
        <x:v>Quoted carrier postage</x:v>
      </x:c>
      <x:c r="C14" s="44" t="n">
        <x:v>28</x:v>
      </x:c>
      <x:c r="E14" s="44" t="n">
        <x:v>34</x:v>
      </x:c>
      <x:c r="G14" s="33" t="str">
        <x:v>Shipping coverage: A</x:v>
      </x:c>
      <x:c r="H14" s="60" t="n">
        <x:f>C26</x:f>
        <x:v>-12.575000000000003</x:v>
      </x:c>
    </x:row>
    <x:row r="15" ht="23" customHeight="1">
      <x:c r="B15" s="33" t="str">
        <x:v>Shipping box cost</x:v>
      </x:c>
      <x:c r="C15" s="44" t="n">
        <x:v>4</x:v>
      </x:c>
      <x:c r="E15" s="44" t="n">
        <x:v>5</x:v>
      </x:c>
    </x:row>
    <x:row r="16" ht="23" customHeight="1">
      <x:c r="B16" s="33" t="str">
        <x:v>Protective packing / bracing</x:v>
      </x:c>
      <x:c r="C16" s="44" t="n">
        <x:v>2</x:v>
      </x:c>
      <x:c r="E16" s="44" t="n">
        <x:v>3</x:v>
      </x:c>
      <x:c r="G16" s="33" t="str">
        <x:v>Shipping coverage: B</x:v>
      </x:c>
      <x:c r="H16" s="60" t="n">
        <x:f>E26</x:f>
        <x:v>-20.575000000000003</x:v>
      </x:c>
    </x:row>
    <x:row r="17" ht="23" customHeight="1">
      <x:c r="B17" s="33" t="str">
        <x:v>Tape / label / inserts</x:v>
      </x:c>
      <x:c r="C17" s="44" t="n">
        <x:v>1.2</x:v>
      </x:c>
      <x:c r="E17" s="44" t="n">
        <x:v>1.2</x:v>
      </x:c>
    </x:row>
    <x:row r="18" ht="23" customHeight="1">
      <x:c r="B18" s="33" t="str">
        <x:v>Insurance / shipping extras</x:v>
      </x:c>
      <x:c r="C18" s="44" t="n">
        <x:v>0</x:v>
      </x:c>
      <x:c r="E18" s="44" t="n">
        <x:v>0</x:v>
      </x:c>
    </x:row>
    <x:row r="19" ht="27" customHeight="1">
      <x:c r="G19" s="74" t="str">
        <x:v>Important: Dimensional weight here is only a planning estimate. Carriers may round dimensions, apply minimum billable weights, oversize rules, destination rules, discounts, or surcharges. Always compare real checkout quotes.</x:v>
      </x:c>
      <x:c r="H19" s="74"/>
    </x:row>
    <x:row r="20" ht="27" customHeight="1">
      <x:c r="B20" s="12" t="str">
        <x:v>COMPARISON RESULTS</x:v>
      </x:c>
      <x:c r="C20" s="12"/>
      <x:c r="D20" s="12"/>
      <x:c r="E20" s="12"/>
      <x:c r="G20" s="74"/>
      <x:c r="H20" s="74"/>
    </x:row>
    <x:row r="21" ht="27" customHeight="1">
      <x:c r="B21" s="33" t="str">
        <x:v>Packed box volume (cu in)</x:v>
      </x:c>
      <x:c r="C21" s="64" t="n">
        <x:f>IF(COUNT(C9:C11)=3,PRODUCT(C9:C11),"")</x:f>
        <x:v>4608</x:v>
      </x:c>
      <x:c r="E21" s="64" t="n">
        <x:f>IF(COUNT(E9:E11)=3,PRODUCT(E9:E11),"")</x:f>
        <x:v>4000</x:v>
      </x:c>
      <x:c r="G21" s="74"/>
      <x:c r="H21" s="74"/>
    </x:row>
    <x:row r="22" ht="27" customHeight="1">
      <x:c r="B22" s="33" t="str">
        <x:v>Estimated dimensional wt (lb)</x:v>
      </x:c>
      <x:c r="C22" s="64" t="str">
        <x:f>IF(OR(C13="",C13&lt;=0,C21=""),"",ROUNDUP(C21/C13,0))</x:f>
      </x:c>
      <x:c r="E22" s="64" t="str">
        <x:f>IF(OR(E13="",E13&lt;=0,E21=""),"",ROUNDUP(E21/E13,0))</x:f>
      </x:c>
      <x:c r="G22" s="74"/>
      <x:c r="H22" s="74"/>
    </x:row>
    <x:row r="23" ht="23" customHeight="1">
      <x:c r="B23" s="33" t="str">
        <x:v>Larger of actual / DIM wt (lb)</x:v>
      </x:c>
      <x:c r="C23" s="64" t="str">
        <x:f>IF(C22="","",MAX(C12,C22))</x:f>
      </x:c>
      <x:c r="E23" s="64" t="str">
        <x:f>IF(E22="","",MAX(E12,E22))</x:f>
      </x:c>
    </x:row>
    <x:row r="24" ht="23" customHeight="1">
      <x:c r="B24" s="33" t="str">
        <x:v>Packaging cost</x:v>
      </x:c>
      <x:c r="C24" s="60" t="n">
        <x:f>SUM(C15:C17)</x:f>
        <x:v>7.2</x:v>
      </x:c>
      <x:c r="E24" s="60" t="n">
        <x:f>SUM(E15:E17)</x:f>
        <x:v>9.2</x:v>
      </x:c>
    </x:row>
    <x:row r="25" ht="23" customHeight="1">
      <x:c r="B25" s="33" t="str">
        <x:v>Total shipping + packing</x:v>
      </x:c>
      <x:c r="C25" s="60" t="n">
        <x:f>SUM(C14:C18)</x:f>
        <x:v>35.2</x:v>
      </x:c>
      <x:c r="E25" s="60" t="n">
        <x:f>SUM(E14:E18)</x:f>
        <x:v>43.2</x:v>
      </x:c>
    </x:row>
    <x:row r="26" ht="23" customHeight="1">
      <x:c r="B26" s="33" t="str">
        <x:v>Shipping recovery after % fee</x:v>
      </x:c>
      <x:c r="C26" s="60" t="n">
        <x:f>'Shipping Calculator'!$C$9-C25-('Shipping Calculator'!$C$9*'Shipping Calculator'!$C$14)</x:f>
        <x:v>-12.575000000000003</x:v>
      </x:c>
      <x:c r="E26" s="60" t="n">
        <x:f>'Shipping Calculator'!$C$9-E25-('Shipping Calculator'!$C$9*'Shipping Calculator'!$C$14)</x:f>
        <x:v>-20.575000000000003</x:v>
      </x:c>
    </x:row>
    <x:row r="27" ht="23" customHeight="1">
      <x:c r="B27" s="33" t="str">
        <x:v>Profit with this shipping option</x:v>
      </x:c>
      <x:c r="C27" s="60" t="n">
        <x:f>'Shipping Calculator'!$G$12+'Shipping Calculator'!$G$9-C25</x:f>
        <x:v>24.099999999999994</x:v>
      </x:c>
      <x:c r="E27" s="60" t="n">
        <x:f>'Shipping Calculator'!$G$12+'Shipping Calculator'!$G$9-E25</x:f>
        <x:v>16.099999999999994</x:v>
      </x:c>
    </x:row>
    <x:row r="30" ht="25" customHeight="1">
      <x:c r="B30" s="78" t="str">
        <x:v>Sports Wreath Shop  |  sportswreathshop.com  |  Free planning tool - verify current carrier quotes and selling fees.</x:v>
      </x:c>
      <x:c r="C30" s="78"/>
      <x:c r="D30" s="78"/>
      <x:c r="E30" s="78"/>
      <x:c r="F30" s="78"/>
      <x:c r="G30" s="78"/>
      <x:c r="H30" s="78"/>
    </x:row>
  </x:sheetData>
  <x:mergeCells>
    <x:mergeCell ref="B2:H3"/>
    <x:mergeCell ref="B4:H4"/>
    <x:mergeCell ref="B6:E6"/>
    <x:mergeCell ref="B20:E20"/>
    <x:mergeCell ref="G6:H6"/>
    <x:mergeCell ref="G19:H22"/>
    <x:mergeCell ref="B30:H30"/>
  </x:mergeCells>
  <x:conditionalFormatting sqref="C26:E27">
    <x:cfRule type="cellIs" dxfId="2" priority="1" operator="lessThan">
      <x:formula>0</x:formula>
    </x:cfRule>
  </x:conditionalFormatting>
  <x:pageMargins left="0.7" right="0.7" top="0.75" bottom="0.75" header="0.3" footer="0.3"/>
</x:worksheet>
</file>