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46f41dad9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7973c5a98b443ef"/>
    <x:sheet xmlns:r="http://schemas.openxmlformats.org/officeDocument/2006/relationships" name="SUPPLY INVENTORY" sheetId="2" r:id="Rfa618fae15ad46bb"/>
    <x:sheet xmlns:r="http://schemas.openxmlformats.org/officeDocument/2006/relationships" name="PURCHASES" sheetId="3" r:id="R942fd622bdc948db"/>
    <x:sheet xmlns:r="http://schemas.openxmlformats.org/officeDocument/2006/relationships" name="SUPPLY USAGE" sheetId="4" r:id="Ra386f34bb8744e11"/>
    <x:sheet xmlns:r="http://schemas.openxmlformats.org/officeDocument/2006/relationships" name="FINISHED WREATHS" sheetId="5" r:id="R327b6f7ea7b242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;[Red](0.00);–"/>
    <x:numFmt numFmtId="201" formatCode="$#,##0.00;[Red]($#,##0.00);–"/>
    <x:numFmt numFmtId="202" formatCode="mmm d, yyyy"/>
  </x:numFmts>
  <x:fonts count="7">
    <x:font>
      <x:sz val="11"/>
      <x:name val="Carlito"/>
    </x:font>
    <x:font>
      <x:b/>
      <x:sz val="18"/>
      <x:color rgb="FFFFFFFF"/>
      <x:name val="Carlito"/>
    </x:font>
    <x:font>
      <x:sz val="10"/>
      <x:color rgb="FF233747"/>
      <x:name val="Carlito"/>
    </x:font>
    <x:font>
      <x:b/>
      <x:sz val="11"/>
      <x:color rgb="FFFFFFFF"/>
      <x:name val="Carlito"/>
    </x:font>
    <x:font>
      <x:sz val="11"/>
      <x:color rgb="FF1E57BA"/>
      <x:name val="Carlito"/>
    </x:font>
    <x:font>
      <x:b/>
      <x:sz val="11"/>
      <x:color rgb="FF233747"/>
      <x:name val="Carlito"/>
    </x:font>
    <x:font>
      <x:sz val="10"/>
      <x:color rgb="FF67747D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33747"/>
      </x:patternFill>
    </x:fill>
    <x:fill>
      <x:patternFill patternType="solid">
        <x:fgColor rgb="FFE9F1EB"/>
      </x:patternFill>
    </x:fill>
    <x:fill>
      <x:patternFill patternType="solid">
        <x:fgColor rgb="FF2B624F"/>
      </x:patternFill>
    </x:fill>
    <x:fill>
      <x:patternFill patternType="solid">
        <x:fgColor rgb="FFFFFFFF"/>
      </x:patternFill>
    </x:fill>
    <x:fill>
      <x:patternFill patternType="solid">
        <x:fgColor rgb="FFFFF0D6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4" fillId="0" borderId="1" xfId="0" applyNumberFormat="1" applyFont="1" applyFill="1" applyBorder="1"/>
    <x:xf numFmtId="201" fontId="4" fillId="0" borderId="0" xfId="0" applyNumberFormat="1" applyFont="1" applyFill="1" applyBorder="1"/>
    <x:xf numFmtId="201" fontId="4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4" fillId="0" borderId="0" xfId="0" applyNumberFormat="1" applyFont="1" applyFill="1" applyBorder="1"/>
    <x:xf numFmtId="202" fontId="4" fillId="0" borderId="1" xfId="0" applyNumberFormat="1" applyFont="1" applyFill="1" applyBorder="1"/>
    <x:xf numFmtId="201" fontId="0" fillId="3" borderId="0" xfId="0" applyNumberFormat="1" applyFont="1" applyFill="1" applyBorder="1"/>
    <x:xf numFmtId="201" fontId="0" fillId="3" borderId="1" xfId="0" applyNumberFormat="1" applyFont="1" applyFill="1" applyBorder="1"/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bgColor rgb="FFFCE7E4"/>
        </x:patternFill>
      </x:fill>
    </x:dxf>
    <x:dxf>
      <x:font>
        <x:b/>
        <x:color rgb="FF92400E"/>
      </x:font>
      <x:fill>
        <x:patternFill patternType="solid">
          <x:bgColor rgb="FFFEEDC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c2a6e766d14fec" /><Relationship Type="http://schemas.openxmlformats.org/officeDocument/2006/relationships/theme" Target="/xl/theme/theme1.xml" Id="Ra3a25e911bb14626" /><Relationship Type="http://schemas.openxmlformats.org/officeDocument/2006/relationships/sharedStrings" Target="/xl/sharedStrings.xml" Id="Ra692f34d7eae4544" /><Relationship Type="http://schemas.openxmlformats.org/officeDocument/2006/relationships/worksheet" Target="/xl/worksheets/sheet1.xml" Id="Re7973c5a98b443ef" /><Relationship Type="http://schemas.openxmlformats.org/officeDocument/2006/relationships/worksheet" Target="/xl/worksheets/sheet2.xml" Id="Rfa618fae15ad46bb" /><Relationship Type="http://schemas.openxmlformats.org/officeDocument/2006/relationships/worksheet" Target="/xl/worksheets/sheet3.xml" Id="R942fd622bdc948db" /><Relationship Type="http://schemas.openxmlformats.org/officeDocument/2006/relationships/worksheet" Target="/xl/worksheets/sheet4.xml" Id="Ra386f34bb8744e11" /><Relationship Type="http://schemas.openxmlformats.org/officeDocument/2006/relationships/worksheet" Target="/xl/worksheets/sheet5.xml" Id="R327b6f7ea7b242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4" hidden="0" customWidth="1"/>
    <x:col min="3" max="3" width="28" hidden="0" customWidth="1"/>
    <x:col min="4" max="4" width="26" hidden="0" customWidth="1"/>
    <x:col min="5" max="5" width="25" hidden="0" customWidth="1"/>
    <x:col min="6" max="6" width="25" hidden="0" customWidth="1"/>
  </x:cols>
  <x:sheetData>
    <x:row r="1" ht="26" customHeight="1">
      <x:c r="A1" s="4" t="str">
        <x:v>FREE WREATH SUPPLY INVENTORY TRACKER</x:v>
      </x:c>
      <x:c r="B1" s="4"/>
      <x:c r="C1" s="4"/>
      <x:c r="D1" s="4"/>
      <x:c r="E1" s="4"/>
      <x:c r="F1" s="4"/>
    </x:row>
    <x:row r="2" ht="26" customHeight="1">
      <x:c r="A2" s="4"/>
      <x:c r="B2" s="4"/>
      <x:c r="C2" s="4"/>
      <x:c r="D2" s="4"/>
      <x:c r="E2" s="4"/>
      <x:c r="F2" s="4"/>
    </x:row>
    <x:row r="3" ht="25" customHeight="1">
      <x:c r="A3" s="9" t="str">
        <x:v>A beginner-friendly monthly workbook • sample rows are fictional • replace them with your own</x:v>
      </x:c>
      <x:c r="B3" s="9"/>
      <x:c r="C3" s="9"/>
      <x:c r="D3" s="9"/>
      <x:c r="E3" s="9"/>
      <x:c r="F3" s="9"/>
    </x:row>
    <x:row r="5" ht="30" customHeight="1">
      <x:c r="A5" s="13" t="str">
        <x:v>THIS MONTH AT A GLANCE</x:v>
      </x:c>
      <x:c r="B5" s="13" t="str">
        <x:v>AMOUNT</x:v>
      </x:c>
    </x:row>
    <x:row r="6" ht="27" customHeight="1">
      <x:c r="A6" s="8" t="str">
        <x:v>Estimated Supply Stock Value</x:v>
      </x:c>
      <x:c r="B6" s="34" t="n">
        <x:f>SUM('SUPPLY INVENTORY'!K7:K66)</x:f>
        <x:v>152.9</x:v>
      </x:c>
    </x:row>
    <x:row r="7" ht="27" customHeight="1">
      <x:c r="A7" t="str">
        <x:v>Items Requiring Reorder</x:v>
      </x:c>
      <x:c r="B7" t="n">
        <x:f>COUNTIF('SUPPLY INVENTORY'!M7:M66,"REORDER")</x:f>
        <x:v>0</x:v>
      </x:c>
    </x:row>
    <x:row r="8" ht="27" customHeight="1">
      <x:c r="A8" s="8" t="str">
        <x:v>Supplies Purchased (Cash Log)</x:v>
      </x:c>
      <x:c r="B8" s="34" t="n">
        <x:f>SUM(PURCHASES!H7:H126)</x:f>
        <x:v>65.2</x:v>
      </x:c>
    </x:row>
    <x:row r="9" ht="27" customHeight="1">
      <x:c r="A9" t="str">
        <x:v>Materials Moved Into Wreaths</x:v>
      </x:c>
      <x:c r="B9" s="22" t="n">
        <x:f>SUM('SUPPLY USAGE'!G7:G126)</x:f>
        <x:v>59.50000000000001</x:v>
      </x:c>
    </x:row>
    <x:row r="10" ht="27" customHeight="1">
      <x:c r="A10" s="8" t="str">
        <x:v>Finished Wreaths Still Unsold</x:v>
      </x:c>
      <x:c r="B10" s="34" t="n">
        <x:f>SUM('FINISHED WREATHS'!H7:H66)</x:f>
        <x:v>25.8</x:v>
      </x:c>
    </x:row>
    <x:row r="11" ht="27" customHeight="1">
      <x:c r="A11" t="str">
        <x:v>Cost of Finished Wreaths Sold*</x:v>
      </x:c>
      <x:c r="B11" s="22" t="n">
        <x:f>SUM('FINISHED WREATHS'!I7:I66)</x:f>
        <x:v>33.7</x:v>
      </x:c>
    </x:row>
    <x:row r="13" ht="28" customHeight="1">
      <x:c r="A13" s="13" t="str">
        <x:v>HOW TO USE THIS WORKBOOK</x:v>
      </x:c>
      <x:c r="B13" s="13"/>
      <x:c r="C13" s="13"/>
      <x:c r="D13" s="13"/>
      <x:c r="E13" s="13"/>
      <x:c r="F13" s="13"/>
    </x:row>
    <x:row r="15" ht="32" customHeight="1">
      <x:c r="A15" s="38" t="str">
        <x:v>1. Enter each supply once in SUPPLY INVENTORY. Pick one tracking unit per SKU: yard, each, foot, etc.</x:v>
      </x:c>
      <x:c r="B15" s="38"/>
      <x:c r="C15" s="38"/>
      <x:c r="D15" s="38"/>
      <x:c r="E15" s="38"/>
      <x:c r="F15" s="38"/>
    </x:row>
    <x:row r="16" ht="32" customHeight="1">
      <x:c r="A16" s="42" t="str">
        <x:v>2. Record stock purchases in PURCHASES using the identical SKU and unit.</x:v>
      </x:c>
      <x:c r="B16" s="42"/>
      <x:c r="C16" s="42"/>
      <x:c r="D16" s="42"/>
      <x:c r="E16" s="42"/>
      <x:c r="F16" s="42"/>
    </x:row>
    <x:row r="17" ht="32" customHeight="1">
      <x:c r="A17" s="38" t="str">
        <x:v>3. Record quantities used in SUPPLY USAGE, assigned to a unique wreath / order ID.</x:v>
      </x:c>
      <x:c r="B17" s="38"/>
      <x:c r="C17" s="38"/>
      <x:c r="D17" s="38"/>
      <x:c r="E17" s="38"/>
      <x:c r="F17" s="38"/>
    </x:row>
    <x:row r="18" ht="32" customHeight="1">
      <x:c r="A18" s="42" t="str">
        <x:v>4. Move completed wreath IDs to FINISHED WREATHS. Mark Sold only when sold.</x:v>
      </x:c>
      <x:c r="B18" s="42"/>
      <x:c r="C18" s="42"/>
      <x:c r="D18" s="42"/>
      <x:c r="E18" s="42"/>
      <x:c r="F18" s="42"/>
    </x:row>
    <x:row r="19" ht="32" customHeight="1">
      <x:c r="A19" s="38" t="str">
        <x:v>5. Count shelves, review the ending quantity, and enter losses / returns in the adjustment column.</x:v>
      </x:c>
      <x:c r="B19" s="38"/>
      <x:c r="C19" s="38"/>
      <x:c r="D19" s="38"/>
      <x:c r="E19" s="38"/>
      <x:c r="F19" s="38"/>
    </x:row>
    <x:row r="20" ht="32" customHeight="1">
      <x:c r="A20" s="42" t="str">
        <x:v>6. At month-end, save a copy. Carry ending supply quantities forward and preserve unsold wreath costs.</x:v>
      </x:c>
      <x:c r="B20" s="42"/>
      <x:c r="C20" s="42"/>
      <x:c r="D20" s="42"/>
      <x:c r="E20" s="42"/>
      <x:c r="F20" s="42"/>
    </x:row>
    <x:row r="21" ht="32" customHeight="1">
      <x:c r="A21" s="38" t="str">
        <x:v>7. For wreaths carried from last month, enter their existing production cost in FINISHED WREATHS column E (only when not also in this month's usage log).</x:v>
      </x:c>
      <x:c r="B21" s="38"/>
      <x:c r="C21" s="38"/>
      <x:c r="D21" s="38"/>
      <x:c r="E21" s="38"/>
      <x:c r="F21" s="38"/>
    </x:row>
    <x:row r="22" ht="32" customHeight="1">
      <x:c r="A22" s="42" t="str">
        <x:v>8. Update supply unit costs as prices change; use a tax professional for formal valuation.</x:v>
      </x:c>
      <x:c r="B22" s="42"/>
      <x:c r="C22" s="42"/>
      <x:c r="D22" s="42"/>
      <x:c r="E22" s="42"/>
      <x:c r="F22" s="42"/>
    </x:row>
    <x:row r="23" ht="30" customHeight="1">
      <x:c r="A23" s="45" t="str">
        <x:v>Never re-enter earlier materials usage and its carryover cost for the same wreath; that would count it twice.</x:v>
      </x:c>
      <x:c r="B23" s="45"/>
      <x:c r="C23" s="45"/>
      <x:c r="D23" s="45"/>
      <x:c r="E23" s="45"/>
      <x:c r="F23" s="45"/>
    </x:row>
    <x:row r="24" ht="30" customHeight="1">
      <x:c r="A24" s="46" t="str">
        <x:v>IMPORTANT: Used in production ≠ sold. The SUPPLY USAGE tab shows materials removed from supply bins; finished wreaths that remain unsold should be tracked separately. The dashboard's 'Sold' total is a simplified material/production-cost illustration, not a complete tax COGS calculation.</x:v>
      </x:c>
      <x:c r="B24" s="46"/>
      <x:c r="C24" s="46"/>
      <x:c r="D24" s="46"/>
      <x:c r="E24" s="46"/>
      <x:c r="F24" s="46"/>
    </x:row>
    <x:row r="25" ht="30" customHeight="1">
      <x:c r="A25" s="46"/>
      <x:c r="B25" s="46"/>
      <x:c r="C25" s="46"/>
      <x:c r="D25" s="46"/>
      <x:c r="E25" s="46"/>
      <x:c r="F25" s="46"/>
    </x:row>
    <x:row r="27" ht="28" customHeight="1">
      <x:c r="A27" s="51" t="str">
        <x:v>Tax/accounting reference: https://www.irs.gov/publications/p334 • Figures and prices are invented examples. Blue cells are user inputs; calculated cells are black/green.</x:v>
      </x:c>
      <x:c r="B27" s="51"/>
      <x:c r="C27" s="51"/>
      <x:c r="D27" s="51"/>
      <x:c r="E27" s="51"/>
      <x:c r="F27" s="51"/>
    </x:row>
    <x:row r="28" ht="28" customHeight="1">
      <x:c r="A28" s="51"/>
      <x:c r="B28" s="51"/>
      <x:c r="C28" s="51"/>
      <x:c r="D28" s="51"/>
      <x:c r="E28" s="51"/>
      <x:c r="F28" s="51"/>
    </x:row>
  </x:sheetData>
  <x:mergeCells>
    <x:mergeCell ref="A1:F2"/>
    <x:mergeCell ref="A3:F3"/>
    <x:mergeCell ref="A15:F15"/>
    <x:mergeCell ref="A16:F16"/>
    <x:mergeCell ref="A17:F17"/>
    <x:mergeCell ref="A18:F18"/>
    <x:mergeCell ref="A19:F19"/>
    <x:mergeCell ref="A20:F20"/>
    <x:mergeCell ref="A21:F21"/>
    <x:mergeCell ref="A22:F22"/>
    <x:mergeCell ref="A24:F25"/>
    <x:mergeCell ref="A27:F28"/>
    <x:mergeCell ref="A23:F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35" hidden="0" customWidth="1"/>
    <x:col min="3" max="3" width="16" hidden="0" customWidth="1"/>
    <x:col min="4" max="4" width="17" hidden="0" customWidth="1"/>
    <x:col min="5" max="5" width="14" hidden="0" customWidth="1"/>
    <x:col min="6" max="6" width="14" hidden="0" customWidth="1"/>
    <x:col min="7" max="7" width="14" hidden="0" customWidth="1"/>
    <x:col min="8" max="8" width="15" hidden="0" customWidth="1"/>
    <x:col min="9" max="9" width="14" hidden="0" customWidth="1"/>
    <x:col min="10" max="10" width="16" hidden="0" customWidth="1"/>
    <x:col min="11" max="11" width="17" hidden="0" customWidth="1"/>
    <x:col min="12" max="12" width="14" hidden="0" customWidth="1"/>
    <x:col min="13" max="13" width="16" hidden="0" customWidth="1"/>
    <x:col min="14" max="14" width="29" hidden="0" customWidth="1"/>
  </x:cols>
  <x:sheetData>
    <x:row r="1" ht="26" customHeight="1">
      <x:c r="A1" s="4" t="str">
        <x:v>SUPPLY INVENTORY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6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5" customHeight="1">
      <x:c r="A3" s="9" t="str">
        <x:v>Monthly supply balances • quantities must use consistent units • enter blue fields, formulas populate others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  <x:c r="M3" s="9"/>
      <x:c r="N3" s="9"/>
    </x:row>
    <x:row r="6" ht="34" customHeight="1">
      <x:c r="A6" s="15" t="str">
        <x:v>SKU</x:v>
      </x:c>
      <x:c r="B6" s="15" t="str">
        <x:v>Supply / Description</x:v>
      </x:c>
      <x:c r="C6" s="15" t="str">
        <x:v>Category</x:v>
      </x:c>
      <x:c r="D6" s="15" t="str">
        <x:v>Tracking Unit</x:v>
      </x:c>
      <x:c r="E6" s="15" t="str">
        <x:v>Start Qty</x:v>
      </x:c>
      <x:c r="F6" s="15" t="str">
        <x:v>Bought Qty</x:v>
      </x:c>
      <x:c r="G6" s="15" t="str">
        <x:v>Used Qty</x:v>
      </x:c>
      <x:c r="H6" s="15" t="str">
        <x:v>Adjust +/−</x:v>
      </x:c>
      <x:c r="I6" s="15" t="str">
        <x:v>Ending Qty</x:v>
      </x:c>
      <x:c r="J6" s="15" t="str">
        <x:v>Cost / Unit</x:v>
      </x:c>
      <x:c r="K6" s="15" t="str">
        <x:v>Stock Value</x:v>
      </x:c>
      <x:c r="L6" s="15" t="str">
        <x:v>Reorder At</x:v>
      </x:c>
      <x:c r="M6" s="15" t="str">
        <x:v>Status</x:v>
      </x:c>
      <x:c r="N6" s="15" t="str">
        <x:v>Shelf / Notes</x:v>
      </x:c>
    </x:row>
    <x:row r="7">
      <x:c r="A7" s="24" t="str">
        <x:v>RIB-RED-15</x:v>
      </x:c>
      <x:c r="B7" s="24" t="str">
        <x:v>Crimson wired ribbon, 2.5 in</x:v>
      </x:c>
      <x:c r="C7" s="24" t="str">
        <x:v>Ribbon</x:v>
      </x:c>
      <x:c r="D7" s="24" t="str">
        <x:v>Yard</x:v>
      </x:c>
      <x:c r="E7" s="25" t="n">
        <x:v>18</x:v>
      </x:c>
      <x:c r="F7" s="20" t="n">
        <x:f>IF($A7="","",SUMIF(PURCHASES!$C$7:$C$126,$A7,PURCHASES!$E$7:$E$126))</x:f>
        <x:v>12</x:v>
      </x:c>
      <x:c r="G7" s="20" t="n">
        <x:f>IF($A7="","",SUMIF('SUPPLY USAGE'!$C$7:$C$126,$A7,'SUPPLY USAGE'!$E$7:$E$126))</x:f>
        <x:v>12</x:v>
      </x:c>
      <x:c r="H7" s="25" t="n">
        <x:v>0</x:v>
      </x:c>
      <x:c r="I7" s="20" t="n">
        <x:f>IF($A7="","",E7+F7-G7+H7)</x:f>
        <x:v>18</x:v>
      </x:c>
      <x:c r="J7" s="28" t="n">
        <x:v>0.85</x:v>
      </x:c>
      <x:c r="K7" s="22" t="n">
        <x:f>IF($A7="","",I7*J7)</x:f>
        <x:v>15.299999999999999</x:v>
      </x:c>
      <x:c r="L7" s="24" t="n">
        <x:v>8</x:v>
      </x:c>
      <x:c r="M7" t="str">
        <x:f>IF($A7="","",IF(L7="","SET POINT",IF(I7&lt;=L7,"REORDER","OK")))</x:f>
        <x:v>OK</x:v>
      </x:c>
      <x:c r="N7" s="24" t="str">
        <x:v>Bin R1; $8.50/10 yd</x:v>
      </x:c>
    </x:row>
    <x:row r="8">
      <x:c r="A8" s="24" t="str">
        <x:v>MES-NAV-10</x:v>
      </x:c>
      <x:c r="B8" s="24" t="str">
        <x:v>Navy deco mesh, 10 in</x:v>
      </x:c>
      <x:c r="C8" s="24" t="str">
        <x:v>Deco Mesh</x:v>
      </x:c>
      <x:c r="D8" s="24" t="str">
        <x:v>Yard</x:v>
      </x:c>
      <x:c r="E8" s="25" t="n">
        <x:v>22</x:v>
      </x:c>
      <x:c r="F8" s="20" t="n">
        <x:f>IF($A8="","",SUMIF(PURCHASES!$C$7:$C$126,$A8,PURCHASES!$E$7:$E$126))</x:f>
        <x:v>10</x:v>
      </x:c>
      <x:c r="G8" s="20" t="n">
        <x:f>IF($A8="","",SUMIF('SUPPLY USAGE'!$C$7:$C$126,$A8,'SUPPLY USAGE'!$E$7:$E$126))</x:f>
        <x:v>17</x:v>
      </x:c>
      <x:c r="H8" s="25" t="n">
        <x:v>0</x:v>
      </x:c>
      <x:c r="I8" s="20" t="n">
        <x:f>IF($A8="","",E8+F8-G8+H8)</x:f>
        <x:v>15</x:v>
      </x:c>
      <x:c r="J8" s="28" t="n">
        <x:v>0.65</x:v>
      </x:c>
      <x:c r="K8" s="22" t="n">
        <x:f>IF($A8="","",I8*J8)</x:f>
        <x:v>9.75</x:v>
      </x:c>
      <x:c r="L8" s="24" t="n">
        <x:v>10</x:v>
      </x:c>
      <x:c r="M8" t="str">
        <x:f>IF($A8="","",IF(L8="","SET POINT",IF(I8&lt;=L8,"REORDER","OK")))</x:f>
        <x:v>OK</x:v>
      </x:c>
      <x:c r="N8" s="24" t="str">
        <x:v>Bin M2</x:v>
      </x:c>
    </x:row>
    <x:row r="9">
      <x:c r="A9" s="24" t="str">
        <x:v>SGN-FB-12</x:v>
      </x:c>
      <x:c r="B9" s="24" t="str">
        <x:v>Football metal sign, 12 in</x:v>
      </x:c>
      <x:c r="C9" s="24" t="str">
        <x:v>Signs</x:v>
      </x:c>
      <x:c r="D9" s="24" t="str">
        <x:v>Each</x:v>
      </x:c>
      <x:c r="E9" s="25" t="n">
        <x:v>6</x:v>
      </x:c>
      <x:c r="F9" s="20" t="n">
        <x:f>IF($A9="","",SUMIF(PURCHASES!$C$7:$C$126,$A9,PURCHASES!$E$7:$E$126))</x:f>
        <x:v>4</x:v>
      </x:c>
      <x:c r="G9" s="20" t="n">
        <x:f>IF($A9="","",SUMIF('SUPPLY USAGE'!$C$7:$C$126,$A9,'SUPPLY USAGE'!$E$7:$E$126))</x:f>
        <x:v>2</x:v>
      </x:c>
      <x:c r="H9" s="25" t="n">
        <x:v>0</x:v>
      </x:c>
      <x:c r="I9" s="20" t="n">
        <x:f>IF($A9="","",E9+F9-G9+H9)</x:f>
        <x:v>8</x:v>
      </x:c>
      <x:c r="J9" s="28" t="n">
        <x:v>5.75</x:v>
      </x:c>
      <x:c r="K9" s="22" t="n">
        <x:f>IF($A9="","",I9*J9)</x:f>
        <x:v>46</x:v>
      </x:c>
      <x:c r="L9" s="24" t="n">
        <x:v>3</x:v>
      </x:c>
      <x:c r="M9" t="str">
        <x:f>IF($A9="","",IF(L9="","SET POINT",IF(I9&lt;=L9,"REORDER","OK")))</x:f>
        <x:v>OK</x:v>
      </x:c>
      <x:c r="N9" s="24" t="str">
        <x:v>Shelf S1</x:v>
      </x:c>
    </x:row>
    <x:row r="10">
      <x:c r="A10" s="24" t="str">
        <x:v>FRM-GRV-18</x:v>
      </x:c>
      <x:c r="B10" s="24" t="str">
        <x:v>Grapevine wreath frame, 18 in</x:v>
      </x:c>
      <x:c r="C10" s="24" t="str">
        <x:v>Wreath Frames</x:v>
      </x:c>
      <x:c r="D10" s="24" t="str">
        <x:v>Each</x:v>
      </x:c>
      <x:c r="E10" s="25" t="n">
        <x:v>8</x:v>
      </x:c>
      <x:c r="F10" s="20" t="n">
        <x:f>IF($A10="","",SUMIF(PURCHASES!$C$7:$C$126,$A10,PURCHASES!$E$7:$E$126))</x:f>
        <x:v>0</x:v>
      </x:c>
      <x:c r="G10" s="20" t="n">
        <x:f>IF($A10="","",SUMIF('SUPPLY USAGE'!$C$7:$C$126,$A10,'SUPPLY USAGE'!$E$7:$E$126))</x:f>
        <x:v>2</x:v>
      </x:c>
      <x:c r="H10" s="25" t="n">
        <x:v>0</x:v>
      </x:c>
      <x:c r="I10" s="20" t="n">
        <x:f>IF($A10="","",E10+F10-G10+H10)</x:f>
        <x:v>6</x:v>
      </x:c>
      <x:c r="J10" s="28" t="n">
        <x:v>4.2</x:v>
      </x:c>
      <x:c r="K10" s="22" t="n">
        <x:f>IF($A10="","",I10*J10)</x:f>
        <x:v>25.200000000000003</x:v>
      </x:c>
      <x:c r="L10" s="24" t="n">
        <x:v>3</x:v>
      </x:c>
      <x:c r="M10" t="str">
        <x:f>IF($A10="","",IF(L10="","SET POINT",IF(I10&lt;=L10,"REORDER","OK")))</x:f>
        <x:v>OK</x:v>
      </x:c>
      <x:c r="N10" s="24" t="str">
        <x:v>Shelf F2</x:v>
      </x:c>
    </x:row>
    <x:row r="11">
      <x:c r="A11" s="24" t="str">
        <x:v>PCK-WHT-01</x:v>
      </x:c>
      <x:c r="B11" s="24" t="str">
        <x:v>White floral pick</x:v>
      </x:c>
      <x:c r="C11" s="24" t="str">
        <x:v>Picks &amp; Sprays</x:v>
      </x:c>
      <x:c r="D11" s="24" t="str">
        <x:v>Each</x:v>
      </x:c>
      <x:c r="E11" s="25" t="n">
        <x:v>15</x:v>
      </x:c>
      <x:c r="F11" s="20" t="n">
        <x:f>IF($A11="","",SUMIF(PURCHASES!$C$7:$C$126,$A11,PURCHASES!$E$7:$E$126))</x:f>
        <x:v>6</x:v>
      </x:c>
      <x:c r="G11" s="20" t="n">
        <x:f>IF($A11="","",SUMIF('SUPPLY USAGE'!$C$7:$C$126,$A11,'SUPPLY USAGE'!$E$7:$E$126))</x:f>
        <x:v>7</x:v>
      </x:c>
      <x:c r="H11" s="25" t="n">
        <x:v>0</x:v>
      </x:c>
      <x:c r="I11" s="20" t="n">
        <x:f>IF($A11="","",E11+F11-G11+H11)</x:f>
        <x:v>14</x:v>
      </x:c>
      <x:c r="J11" s="28" t="n">
        <x:v>1.4</x:v>
      </x:c>
      <x:c r="K11" s="22" t="n">
        <x:f>IF($A11="","",I11*J11)</x:f>
        <x:v>19.599999999999998</x:v>
      </x:c>
      <x:c r="L11" s="24" t="n">
        <x:v>8</x:v>
      </x:c>
      <x:c r="M11" t="str">
        <x:f>IF($A11="","",IF(L11="","SET POINT",IF(I11&lt;=L11,"REORDER","OK")))</x:f>
        <x:v>OK</x:v>
      </x:c>
      <x:c r="N11" s="24" t="str">
        <x:v>Bin P4</x:v>
      </x:c>
    </x:row>
    <x:row r="12">
      <x:c r="A12" s="24" t="str">
        <x:v>ORN-FB-01</x:v>
      </x:c>
      <x:c r="B12" s="24" t="str">
        <x:v>Football ornament</x:v>
      </x:c>
      <x:c r="C12" s="24" t="str">
        <x:v>Ornaments</x:v>
      </x:c>
      <x:c r="D12" s="24" t="str">
        <x:v>Each</x:v>
      </x:c>
      <x:c r="E12" s="25" t="n">
        <x:v>10</x:v>
      </x:c>
      <x:c r="F12" s="20" t="n">
        <x:f>IF($A12="","",SUMIF(PURCHASES!$C$7:$C$126,$A12,PURCHASES!$E$7:$E$126))</x:f>
        <x:v>6</x:v>
      </x:c>
      <x:c r="G12" s="20" t="n">
        <x:f>IF($A12="","",SUMIF('SUPPLY USAGE'!$C$7:$C$126,$A12,'SUPPLY USAGE'!$E$7:$E$126))</x:f>
        <x:v>3</x:v>
      </x:c>
      <x:c r="H12" s="25" t="n">
        <x:v>0</x:v>
      </x:c>
      <x:c r="I12" s="20" t="n">
        <x:f>IF($A12="","",E12+F12-G12+H12)</x:f>
        <x:v>13</x:v>
      </x:c>
      <x:c r="J12" s="28" t="n">
        <x:v>2.85</x:v>
      </x:c>
      <x:c r="K12" s="22" t="n">
        <x:f>IF($A12="","",I12*J12)</x:f>
        <x:v>37.050000000000004</x:v>
      </x:c>
      <x:c r="L12" s="24" t="n">
        <x:v>4</x:v>
      </x:c>
      <x:c r="M12" t="str">
        <x:f>IF($A12="","",IF(L12="","SET POINT",IF(I12&lt;=L12,"REORDER","OK")))</x:f>
        <x:v>OK</x:v>
      </x:c>
      <x:c r="N12" s="24" t="str">
        <x:v>Bin O1</x:v>
      </x:c>
    </x:row>
    <x:row r="13">
      <x:c r="A13" s="24"/>
      <x:c r="B13" s="24"/>
      <x:c r="C13" s="24"/>
      <x:c r="D13" s="24"/>
      <x:c r="E13" s="25"/>
      <x:c r="F13" s="20" t="str">
        <x:f>IF($A13="","",SUMIF(PURCHASES!$C$7:$C$126,$A13,PURCHASES!$E$7:$E$126))</x:f>
      </x:c>
      <x:c r="G13" s="20" t="str">
        <x:f>IF($A13="","",SUMIF('SUPPLY USAGE'!$C$7:$C$126,$A13,'SUPPLY USAGE'!$E$7:$E$126))</x:f>
      </x:c>
      <x:c r="H13" s="25"/>
      <x:c r="I13" s="20" t="str">
        <x:f>IF($A13="","",E13+F13-G13+H13)</x:f>
      </x:c>
      <x:c r="J13" s="28"/>
      <x:c r="K13" s="22" t="str">
        <x:f>IF($A13="","",I13*J13)</x:f>
      </x:c>
      <x:c r="L13" s="24"/>
      <x:c r="M13" t="str">
        <x:f>IF($A13="","",IF(L13="","SET POINT",IF(I13&lt;=L13,"REORDER","OK")))</x:f>
      </x:c>
      <x:c r="N13" s="24"/>
    </x:row>
    <x:row r="14">
      <x:c r="A14" s="24"/>
      <x:c r="B14" s="24"/>
      <x:c r="C14" s="24"/>
      <x:c r="D14" s="24"/>
      <x:c r="E14" s="25"/>
      <x:c r="F14" s="20" t="str">
        <x:f>IF($A14="","",SUMIF(PURCHASES!$C$7:$C$126,$A14,PURCHASES!$E$7:$E$126))</x:f>
      </x:c>
      <x:c r="G14" s="20" t="str">
        <x:f>IF($A14="","",SUMIF('SUPPLY USAGE'!$C$7:$C$126,$A14,'SUPPLY USAGE'!$E$7:$E$126))</x:f>
      </x:c>
      <x:c r="H14" s="25"/>
      <x:c r="I14" s="20" t="str">
        <x:f>IF($A14="","",E14+F14-G14+H14)</x:f>
      </x:c>
      <x:c r="J14" s="28"/>
      <x:c r="K14" s="22" t="str">
        <x:f>IF($A14="","",I14*J14)</x:f>
      </x:c>
      <x:c r="L14" s="24"/>
      <x:c r="M14" t="str">
        <x:f>IF($A14="","",IF(L14="","SET POINT",IF(I14&lt;=L14,"REORDER","OK")))</x:f>
      </x:c>
      <x:c r="N14" s="24"/>
    </x:row>
    <x:row r="15">
      <x:c r="A15" s="24"/>
      <x:c r="B15" s="24"/>
      <x:c r="C15" s="24"/>
      <x:c r="D15" s="24"/>
      <x:c r="E15" s="25"/>
      <x:c r="F15" s="20" t="str">
        <x:f>IF($A15="","",SUMIF(PURCHASES!$C$7:$C$126,$A15,PURCHASES!$E$7:$E$126))</x:f>
      </x:c>
      <x:c r="G15" s="20" t="str">
        <x:f>IF($A15="","",SUMIF('SUPPLY USAGE'!$C$7:$C$126,$A15,'SUPPLY USAGE'!$E$7:$E$126))</x:f>
      </x:c>
      <x:c r="H15" s="25"/>
      <x:c r="I15" s="20" t="str">
        <x:f>IF($A15="","",E15+F15-G15+H15)</x:f>
      </x:c>
      <x:c r="J15" s="28"/>
      <x:c r="K15" s="22" t="str">
        <x:f>IF($A15="","",I15*J15)</x:f>
      </x:c>
      <x:c r="L15" s="24"/>
      <x:c r="M15" t="str">
        <x:f>IF($A15="","",IF(L15="","SET POINT",IF(I15&lt;=L15,"REORDER","OK")))</x:f>
      </x:c>
      <x:c r="N15" s="24"/>
    </x:row>
    <x:row r="16">
      <x:c r="A16" s="24"/>
      <x:c r="B16" s="24"/>
      <x:c r="C16" s="24"/>
      <x:c r="D16" s="24"/>
      <x:c r="E16" s="25"/>
      <x:c r="F16" s="20" t="str">
        <x:f>IF($A16="","",SUMIF(PURCHASES!$C$7:$C$126,$A16,PURCHASES!$E$7:$E$126))</x:f>
      </x:c>
      <x:c r="G16" s="20" t="str">
        <x:f>IF($A16="","",SUMIF('SUPPLY USAGE'!$C$7:$C$126,$A16,'SUPPLY USAGE'!$E$7:$E$126))</x:f>
      </x:c>
      <x:c r="H16" s="25"/>
      <x:c r="I16" s="20" t="str">
        <x:f>IF($A16="","",E16+F16-G16+H16)</x:f>
      </x:c>
      <x:c r="J16" s="28"/>
      <x:c r="K16" s="22" t="str">
        <x:f>IF($A16="","",I16*J16)</x:f>
      </x:c>
      <x:c r="L16" s="24"/>
      <x:c r="M16" t="str">
        <x:f>IF($A16="","",IF(L16="","SET POINT",IF(I16&lt;=L16,"REORDER","OK")))</x:f>
      </x:c>
      <x:c r="N16" s="24"/>
    </x:row>
    <x:row r="17">
      <x:c r="A17" s="24"/>
      <x:c r="B17" s="24"/>
      <x:c r="C17" s="24"/>
      <x:c r="D17" s="24"/>
      <x:c r="E17" s="25"/>
      <x:c r="F17" s="20" t="str">
        <x:f>IF($A17="","",SUMIF(PURCHASES!$C$7:$C$126,$A17,PURCHASES!$E$7:$E$126))</x:f>
      </x:c>
      <x:c r="G17" s="20" t="str">
        <x:f>IF($A17="","",SUMIF('SUPPLY USAGE'!$C$7:$C$126,$A17,'SUPPLY USAGE'!$E$7:$E$126))</x:f>
      </x:c>
      <x:c r="H17" s="25"/>
      <x:c r="I17" s="20" t="str">
        <x:f>IF($A17="","",E17+F17-G17+H17)</x:f>
      </x:c>
      <x:c r="J17" s="28"/>
      <x:c r="K17" s="22" t="str">
        <x:f>IF($A17="","",I17*J17)</x:f>
      </x:c>
      <x:c r="L17" s="24"/>
      <x:c r="M17" t="str">
        <x:f>IF($A17="","",IF(L17="","SET POINT",IF(I17&lt;=L17,"REORDER","OK")))</x:f>
      </x:c>
      <x:c r="N17" s="24"/>
    </x:row>
    <x:row r="18">
      <x:c r="A18" s="24"/>
      <x:c r="B18" s="24"/>
      <x:c r="C18" s="24"/>
      <x:c r="D18" s="24"/>
      <x:c r="E18" s="25"/>
      <x:c r="F18" s="20" t="str">
        <x:f>IF($A18="","",SUMIF(PURCHASES!$C$7:$C$126,$A18,PURCHASES!$E$7:$E$126))</x:f>
      </x:c>
      <x:c r="G18" s="20" t="str">
        <x:f>IF($A18="","",SUMIF('SUPPLY USAGE'!$C$7:$C$126,$A18,'SUPPLY USAGE'!$E$7:$E$126))</x:f>
      </x:c>
      <x:c r="H18" s="25"/>
      <x:c r="I18" s="20" t="str">
        <x:f>IF($A18="","",E18+F18-G18+H18)</x:f>
      </x:c>
      <x:c r="J18" s="28"/>
      <x:c r="K18" s="22" t="str">
        <x:f>IF($A18="","",I18*J18)</x:f>
      </x:c>
      <x:c r="L18" s="24"/>
      <x:c r="M18" t="str">
        <x:f>IF($A18="","",IF(L18="","SET POINT",IF(I18&lt;=L18,"REORDER","OK")))</x:f>
      </x:c>
      <x:c r="N18" s="24"/>
    </x:row>
    <x:row r="19">
      <x:c r="A19" s="24"/>
      <x:c r="B19" s="24"/>
      <x:c r="C19" s="24"/>
      <x:c r="D19" s="24"/>
      <x:c r="E19" s="25"/>
      <x:c r="F19" s="20" t="str">
        <x:f>IF($A19="","",SUMIF(PURCHASES!$C$7:$C$126,$A19,PURCHASES!$E$7:$E$126))</x:f>
      </x:c>
      <x:c r="G19" s="20" t="str">
        <x:f>IF($A19="","",SUMIF('SUPPLY USAGE'!$C$7:$C$126,$A19,'SUPPLY USAGE'!$E$7:$E$126))</x:f>
      </x:c>
      <x:c r="H19" s="25"/>
      <x:c r="I19" s="20" t="str">
        <x:f>IF($A19="","",E19+F19-G19+H19)</x:f>
      </x:c>
      <x:c r="J19" s="28"/>
      <x:c r="K19" s="22" t="str">
        <x:f>IF($A19="","",I19*J19)</x:f>
      </x:c>
      <x:c r="L19" s="24"/>
      <x:c r="M19" t="str">
        <x:f>IF($A19="","",IF(L19="","SET POINT",IF(I19&lt;=L19,"REORDER","OK")))</x:f>
      </x:c>
      <x:c r="N19" s="24"/>
    </x:row>
    <x:row r="20">
      <x:c r="A20" s="24"/>
      <x:c r="B20" s="24"/>
      <x:c r="C20" s="24"/>
      <x:c r="D20" s="24"/>
      <x:c r="E20" s="25"/>
      <x:c r="F20" s="20" t="str">
        <x:f>IF($A20="","",SUMIF(PURCHASES!$C$7:$C$126,$A20,PURCHASES!$E$7:$E$126))</x:f>
      </x:c>
      <x:c r="G20" s="20" t="str">
        <x:f>IF($A20="","",SUMIF('SUPPLY USAGE'!$C$7:$C$126,$A20,'SUPPLY USAGE'!$E$7:$E$126))</x:f>
      </x:c>
      <x:c r="H20" s="25"/>
      <x:c r="I20" s="20" t="str">
        <x:f>IF($A20="","",E20+F20-G20+H20)</x:f>
      </x:c>
      <x:c r="J20" s="28"/>
      <x:c r="K20" s="22" t="str">
        <x:f>IF($A20="","",I20*J20)</x:f>
      </x:c>
      <x:c r="L20" s="24"/>
      <x:c r="M20" t="str">
        <x:f>IF($A20="","",IF(L20="","SET POINT",IF(I20&lt;=L20,"REORDER","OK")))</x:f>
      </x:c>
      <x:c r="N20" s="24"/>
    </x:row>
    <x:row r="21">
      <x:c r="A21" s="24"/>
      <x:c r="B21" s="24"/>
      <x:c r="C21" s="24"/>
      <x:c r="D21" s="24"/>
      <x:c r="E21" s="25"/>
      <x:c r="F21" s="20" t="str">
        <x:f>IF($A21="","",SUMIF(PURCHASES!$C$7:$C$126,$A21,PURCHASES!$E$7:$E$126))</x:f>
      </x:c>
      <x:c r="G21" s="20" t="str">
        <x:f>IF($A21="","",SUMIF('SUPPLY USAGE'!$C$7:$C$126,$A21,'SUPPLY USAGE'!$E$7:$E$126))</x:f>
      </x:c>
      <x:c r="H21" s="25"/>
      <x:c r="I21" s="20" t="str">
        <x:f>IF($A21="","",E21+F21-G21+H21)</x:f>
      </x:c>
      <x:c r="J21" s="28"/>
      <x:c r="K21" s="22" t="str">
        <x:f>IF($A21="","",I21*J21)</x:f>
      </x:c>
      <x:c r="L21" s="24"/>
      <x:c r="M21" t="str">
        <x:f>IF($A21="","",IF(L21="","SET POINT",IF(I21&lt;=L21,"REORDER","OK")))</x:f>
      </x:c>
      <x:c r="N21" s="24"/>
    </x:row>
    <x:row r="22">
      <x:c r="A22" s="24"/>
      <x:c r="B22" s="24"/>
      <x:c r="C22" s="24"/>
      <x:c r="D22" s="24"/>
      <x:c r="E22" s="25"/>
      <x:c r="F22" s="20" t="str">
        <x:f>IF($A22="","",SUMIF(PURCHASES!$C$7:$C$126,$A22,PURCHASES!$E$7:$E$126))</x:f>
      </x:c>
      <x:c r="G22" s="20" t="str">
        <x:f>IF($A22="","",SUMIF('SUPPLY USAGE'!$C$7:$C$126,$A22,'SUPPLY USAGE'!$E$7:$E$126))</x:f>
      </x:c>
      <x:c r="H22" s="25"/>
      <x:c r="I22" s="20" t="str">
        <x:f>IF($A22="","",E22+F22-G22+H22)</x:f>
      </x:c>
      <x:c r="J22" s="28"/>
      <x:c r="K22" s="22" t="str">
        <x:f>IF($A22="","",I22*J22)</x:f>
      </x:c>
      <x:c r="L22" s="24"/>
      <x:c r="M22" t="str">
        <x:f>IF($A22="","",IF(L22="","SET POINT",IF(I22&lt;=L22,"REORDER","OK")))</x:f>
      </x:c>
      <x:c r="N22" s="24"/>
    </x:row>
    <x:row r="23">
      <x:c r="A23" s="24"/>
      <x:c r="B23" s="24"/>
      <x:c r="C23" s="24"/>
      <x:c r="D23" s="24"/>
      <x:c r="E23" s="25"/>
      <x:c r="F23" s="20" t="str">
        <x:f>IF($A23="","",SUMIF(PURCHASES!$C$7:$C$126,$A23,PURCHASES!$E$7:$E$126))</x:f>
      </x:c>
      <x:c r="G23" s="20" t="str">
        <x:f>IF($A23="","",SUMIF('SUPPLY USAGE'!$C$7:$C$126,$A23,'SUPPLY USAGE'!$E$7:$E$126))</x:f>
      </x:c>
      <x:c r="H23" s="25"/>
      <x:c r="I23" s="20" t="str">
        <x:f>IF($A23="","",E23+F23-G23+H23)</x:f>
      </x:c>
      <x:c r="J23" s="28"/>
      <x:c r="K23" s="22" t="str">
        <x:f>IF($A23="","",I23*J23)</x:f>
      </x:c>
      <x:c r="L23" s="24"/>
      <x:c r="M23" t="str">
        <x:f>IF($A23="","",IF(L23="","SET POINT",IF(I23&lt;=L23,"REORDER","OK")))</x:f>
      </x:c>
      <x:c r="N23" s="24"/>
    </x:row>
    <x:row r="24">
      <x:c r="A24" s="24"/>
      <x:c r="B24" s="24"/>
      <x:c r="C24" s="24"/>
      <x:c r="D24" s="24"/>
      <x:c r="E24" s="25"/>
      <x:c r="F24" s="20" t="str">
        <x:f>IF($A24="","",SUMIF(PURCHASES!$C$7:$C$126,$A24,PURCHASES!$E$7:$E$126))</x:f>
      </x:c>
      <x:c r="G24" s="20" t="str">
        <x:f>IF($A24="","",SUMIF('SUPPLY USAGE'!$C$7:$C$126,$A24,'SUPPLY USAGE'!$E$7:$E$126))</x:f>
      </x:c>
      <x:c r="H24" s="25"/>
      <x:c r="I24" s="20" t="str">
        <x:f>IF($A24="","",E24+F24-G24+H24)</x:f>
      </x:c>
      <x:c r="J24" s="28"/>
      <x:c r="K24" s="22" t="str">
        <x:f>IF($A24="","",I24*J24)</x:f>
      </x:c>
      <x:c r="L24" s="24"/>
      <x:c r="M24" t="str">
        <x:f>IF($A24="","",IF(L24="","SET POINT",IF(I24&lt;=L24,"REORDER","OK")))</x:f>
      </x:c>
      <x:c r="N24" s="24"/>
    </x:row>
    <x:row r="25">
      <x:c r="A25" s="24"/>
      <x:c r="B25" s="24"/>
      <x:c r="C25" s="24"/>
      <x:c r="D25" s="24"/>
      <x:c r="E25" s="25"/>
      <x:c r="F25" s="20" t="str">
        <x:f>IF($A25="","",SUMIF(PURCHASES!$C$7:$C$126,$A25,PURCHASES!$E$7:$E$126))</x:f>
      </x:c>
      <x:c r="G25" s="20" t="str">
        <x:f>IF($A25="","",SUMIF('SUPPLY USAGE'!$C$7:$C$126,$A25,'SUPPLY USAGE'!$E$7:$E$126))</x:f>
      </x:c>
      <x:c r="H25" s="25"/>
      <x:c r="I25" s="20" t="str">
        <x:f>IF($A25="","",E25+F25-G25+H25)</x:f>
      </x:c>
      <x:c r="J25" s="28"/>
      <x:c r="K25" s="22" t="str">
        <x:f>IF($A25="","",I25*J25)</x:f>
      </x:c>
      <x:c r="L25" s="24"/>
      <x:c r="M25" t="str">
        <x:f>IF($A25="","",IF(L25="","SET POINT",IF(I25&lt;=L25,"REORDER","OK")))</x:f>
      </x:c>
      <x:c r="N25" s="24"/>
    </x:row>
    <x:row r="26">
      <x:c r="A26" s="24"/>
      <x:c r="B26" s="24"/>
      <x:c r="C26" s="24"/>
      <x:c r="D26" s="24"/>
      <x:c r="E26" s="25"/>
      <x:c r="F26" s="20" t="str">
        <x:f>IF($A26="","",SUMIF(PURCHASES!$C$7:$C$126,$A26,PURCHASES!$E$7:$E$126))</x:f>
      </x:c>
      <x:c r="G26" s="20" t="str">
        <x:f>IF($A26="","",SUMIF('SUPPLY USAGE'!$C$7:$C$126,$A26,'SUPPLY USAGE'!$E$7:$E$126))</x:f>
      </x:c>
      <x:c r="H26" s="25"/>
      <x:c r="I26" s="20" t="str">
        <x:f>IF($A26="","",E26+F26-G26+H26)</x:f>
      </x:c>
      <x:c r="J26" s="28"/>
      <x:c r="K26" s="22" t="str">
        <x:f>IF($A26="","",I26*J26)</x:f>
      </x:c>
      <x:c r="L26" s="24"/>
      <x:c r="M26" t="str">
        <x:f>IF($A26="","",IF(L26="","SET POINT",IF(I26&lt;=L26,"REORDER","OK")))</x:f>
      </x:c>
      <x:c r="N26" s="24"/>
    </x:row>
    <x:row r="27">
      <x:c r="A27" s="24"/>
      <x:c r="B27" s="24"/>
      <x:c r="C27" s="24"/>
      <x:c r="D27" s="24"/>
      <x:c r="E27" s="25"/>
      <x:c r="F27" s="20" t="str">
        <x:f>IF($A27="","",SUMIF(PURCHASES!$C$7:$C$126,$A27,PURCHASES!$E$7:$E$126))</x:f>
      </x:c>
      <x:c r="G27" s="20" t="str">
        <x:f>IF($A27="","",SUMIF('SUPPLY USAGE'!$C$7:$C$126,$A27,'SUPPLY USAGE'!$E$7:$E$126))</x:f>
      </x:c>
      <x:c r="H27" s="25"/>
      <x:c r="I27" s="20" t="str">
        <x:f>IF($A27="","",E27+F27-G27+H27)</x:f>
      </x:c>
      <x:c r="J27" s="28"/>
      <x:c r="K27" s="22" t="str">
        <x:f>IF($A27="","",I27*J27)</x:f>
      </x:c>
      <x:c r="L27" s="24"/>
      <x:c r="M27" t="str">
        <x:f>IF($A27="","",IF(L27="","SET POINT",IF(I27&lt;=L27,"REORDER","OK")))</x:f>
      </x:c>
      <x:c r="N27" s="24"/>
    </x:row>
    <x:row r="28">
      <x:c r="A28" s="24"/>
      <x:c r="B28" s="24"/>
      <x:c r="C28" s="24"/>
      <x:c r="D28" s="24"/>
      <x:c r="E28" s="25"/>
      <x:c r="F28" s="20" t="str">
        <x:f>IF($A28="","",SUMIF(PURCHASES!$C$7:$C$126,$A28,PURCHASES!$E$7:$E$126))</x:f>
      </x:c>
      <x:c r="G28" s="20" t="str">
        <x:f>IF($A28="","",SUMIF('SUPPLY USAGE'!$C$7:$C$126,$A28,'SUPPLY USAGE'!$E$7:$E$126))</x:f>
      </x:c>
      <x:c r="H28" s="25"/>
      <x:c r="I28" s="20" t="str">
        <x:f>IF($A28="","",E28+F28-G28+H28)</x:f>
      </x:c>
      <x:c r="J28" s="28"/>
      <x:c r="K28" s="22" t="str">
        <x:f>IF($A28="","",I28*J28)</x:f>
      </x:c>
      <x:c r="L28" s="24"/>
      <x:c r="M28" t="str">
        <x:f>IF($A28="","",IF(L28="","SET POINT",IF(I28&lt;=L28,"REORDER","OK")))</x:f>
      </x:c>
      <x:c r="N28" s="24"/>
    </x:row>
    <x:row r="29">
      <x:c r="A29" s="24"/>
      <x:c r="B29" s="24"/>
      <x:c r="C29" s="24"/>
      <x:c r="D29" s="24"/>
      <x:c r="E29" s="25"/>
      <x:c r="F29" s="20" t="str">
        <x:f>IF($A29="","",SUMIF(PURCHASES!$C$7:$C$126,$A29,PURCHASES!$E$7:$E$126))</x:f>
      </x:c>
      <x:c r="G29" s="20" t="str">
        <x:f>IF($A29="","",SUMIF('SUPPLY USAGE'!$C$7:$C$126,$A29,'SUPPLY USAGE'!$E$7:$E$126))</x:f>
      </x:c>
      <x:c r="H29" s="25"/>
      <x:c r="I29" s="20" t="str">
        <x:f>IF($A29="","",E29+F29-G29+H29)</x:f>
      </x:c>
      <x:c r="J29" s="28"/>
      <x:c r="K29" s="22" t="str">
        <x:f>IF($A29="","",I29*J29)</x:f>
      </x:c>
      <x:c r="L29" s="24"/>
      <x:c r="M29" t="str">
        <x:f>IF($A29="","",IF(L29="","SET POINT",IF(I29&lt;=L29,"REORDER","OK")))</x:f>
      </x:c>
      <x:c r="N29" s="24"/>
    </x:row>
    <x:row r="30">
      <x:c r="A30" s="24"/>
      <x:c r="B30" s="24"/>
      <x:c r="C30" s="24"/>
      <x:c r="D30" s="24"/>
      <x:c r="E30" s="25"/>
      <x:c r="F30" s="20" t="str">
        <x:f>IF($A30="","",SUMIF(PURCHASES!$C$7:$C$126,$A30,PURCHASES!$E$7:$E$126))</x:f>
      </x:c>
      <x:c r="G30" s="20" t="str">
        <x:f>IF($A30="","",SUMIF('SUPPLY USAGE'!$C$7:$C$126,$A30,'SUPPLY USAGE'!$E$7:$E$126))</x:f>
      </x:c>
      <x:c r="H30" s="25"/>
      <x:c r="I30" s="20" t="str">
        <x:f>IF($A30="","",E30+F30-G30+H30)</x:f>
      </x:c>
      <x:c r="J30" s="28"/>
      <x:c r="K30" s="22" t="str">
        <x:f>IF($A30="","",I30*J30)</x:f>
      </x:c>
      <x:c r="L30" s="24"/>
      <x:c r="M30" t="str">
        <x:f>IF($A30="","",IF(L30="","SET POINT",IF(I30&lt;=L30,"REORDER","OK")))</x:f>
      </x:c>
      <x:c r="N30" s="24"/>
    </x:row>
    <x:row r="31">
      <x:c r="A31" s="24"/>
      <x:c r="B31" s="24"/>
      <x:c r="C31" s="24"/>
      <x:c r="D31" s="24"/>
      <x:c r="E31" s="25"/>
      <x:c r="F31" s="20" t="str">
        <x:f>IF($A31="","",SUMIF(PURCHASES!$C$7:$C$126,$A31,PURCHASES!$E$7:$E$126))</x:f>
      </x:c>
      <x:c r="G31" s="20" t="str">
        <x:f>IF($A31="","",SUMIF('SUPPLY USAGE'!$C$7:$C$126,$A31,'SUPPLY USAGE'!$E$7:$E$126))</x:f>
      </x:c>
      <x:c r="H31" s="25"/>
      <x:c r="I31" s="20" t="str">
        <x:f>IF($A31="","",E31+F31-G31+H31)</x:f>
      </x:c>
      <x:c r="J31" s="28"/>
      <x:c r="K31" s="22" t="str">
        <x:f>IF($A31="","",I31*J31)</x:f>
      </x:c>
      <x:c r="L31" s="24"/>
      <x:c r="M31" t="str">
        <x:f>IF($A31="","",IF(L31="","SET POINT",IF(I31&lt;=L31,"REORDER","OK")))</x:f>
      </x:c>
      <x:c r="N31" s="24"/>
    </x:row>
    <x:row r="32">
      <x:c r="A32" s="24"/>
      <x:c r="B32" s="24"/>
      <x:c r="C32" s="24"/>
      <x:c r="D32" s="24"/>
      <x:c r="E32" s="25"/>
      <x:c r="F32" s="20" t="str">
        <x:f>IF($A32="","",SUMIF(PURCHASES!$C$7:$C$126,$A32,PURCHASES!$E$7:$E$126))</x:f>
      </x:c>
      <x:c r="G32" s="20" t="str">
        <x:f>IF($A32="","",SUMIF('SUPPLY USAGE'!$C$7:$C$126,$A32,'SUPPLY USAGE'!$E$7:$E$126))</x:f>
      </x:c>
      <x:c r="H32" s="25"/>
      <x:c r="I32" s="20" t="str">
        <x:f>IF($A32="","",E32+F32-G32+H32)</x:f>
      </x:c>
      <x:c r="J32" s="28"/>
      <x:c r="K32" s="22" t="str">
        <x:f>IF($A32="","",I32*J32)</x:f>
      </x:c>
      <x:c r="L32" s="24"/>
      <x:c r="M32" t="str">
        <x:f>IF($A32="","",IF(L32="","SET POINT",IF(I32&lt;=L32,"REORDER","OK")))</x:f>
      </x:c>
      <x:c r="N32" s="24"/>
    </x:row>
    <x:row r="33">
      <x:c r="A33" s="24"/>
      <x:c r="B33" s="24"/>
      <x:c r="C33" s="24"/>
      <x:c r="D33" s="24"/>
      <x:c r="E33" s="25"/>
      <x:c r="F33" s="20" t="str">
        <x:f>IF($A33="","",SUMIF(PURCHASES!$C$7:$C$126,$A33,PURCHASES!$E$7:$E$126))</x:f>
      </x:c>
      <x:c r="G33" s="20" t="str">
        <x:f>IF($A33="","",SUMIF('SUPPLY USAGE'!$C$7:$C$126,$A33,'SUPPLY USAGE'!$E$7:$E$126))</x:f>
      </x:c>
      <x:c r="H33" s="25"/>
      <x:c r="I33" s="20" t="str">
        <x:f>IF($A33="","",E33+F33-G33+H33)</x:f>
      </x:c>
      <x:c r="J33" s="28"/>
      <x:c r="K33" s="22" t="str">
        <x:f>IF($A33="","",I33*J33)</x:f>
      </x:c>
      <x:c r="L33" s="24"/>
      <x:c r="M33" t="str">
        <x:f>IF($A33="","",IF(L33="","SET POINT",IF(I33&lt;=L33,"REORDER","OK")))</x:f>
      </x:c>
      <x:c r="N33" s="24"/>
    </x:row>
    <x:row r="34">
      <x:c r="A34" s="24"/>
      <x:c r="B34" s="24"/>
      <x:c r="C34" s="24"/>
      <x:c r="D34" s="24"/>
      <x:c r="E34" s="25"/>
      <x:c r="F34" s="20" t="str">
        <x:f>IF($A34="","",SUMIF(PURCHASES!$C$7:$C$126,$A34,PURCHASES!$E$7:$E$126))</x:f>
      </x:c>
      <x:c r="G34" s="20" t="str">
        <x:f>IF($A34="","",SUMIF('SUPPLY USAGE'!$C$7:$C$126,$A34,'SUPPLY USAGE'!$E$7:$E$126))</x:f>
      </x:c>
      <x:c r="H34" s="25"/>
      <x:c r="I34" s="20" t="str">
        <x:f>IF($A34="","",E34+F34-G34+H34)</x:f>
      </x:c>
      <x:c r="J34" s="28"/>
      <x:c r="K34" s="22" t="str">
        <x:f>IF($A34="","",I34*J34)</x:f>
      </x:c>
      <x:c r="L34" s="24"/>
      <x:c r="M34" t="str">
        <x:f>IF($A34="","",IF(L34="","SET POINT",IF(I34&lt;=L34,"REORDER","OK")))</x:f>
      </x:c>
      <x:c r="N34" s="24"/>
    </x:row>
    <x:row r="35">
      <x:c r="A35" s="24"/>
      <x:c r="B35" s="24"/>
      <x:c r="C35" s="24"/>
      <x:c r="D35" s="24"/>
      <x:c r="E35" s="25"/>
      <x:c r="F35" s="20" t="str">
        <x:f>IF($A35="","",SUMIF(PURCHASES!$C$7:$C$126,$A35,PURCHASES!$E$7:$E$126))</x:f>
      </x:c>
      <x:c r="G35" s="20" t="str">
        <x:f>IF($A35="","",SUMIF('SUPPLY USAGE'!$C$7:$C$126,$A35,'SUPPLY USAGE'!$E$7:$E$126))</x:f>
      </x:c>
      <x:c r="H35" s="25"/>
      <x:c r="I35" s="20" t="str">
        <x:f>IF($A35="","",E35+F35-G35+H35)</x:f>
      </x:c>
      <x:c r="J35" s="28"/>
      <x:c r="K35" s="22" t="str">
        <x:f>IF($A35="","",I35*J35)</x:f>
      </x:c>
      <x:c r="L35" s="24"/>
      <x:c r="M35" t="str">
        <x:f>IF($A35="","",IF(L35="","SET POINT",IF(I35&lt;=L35,"REORDER","OK")))</x:f>
      </x:c>
      <x:c r="N35" s="24"/>
    </x:row>
    <x:row r="36">
      <x:c r="A36" s="24"/>
      <x:c r="B36" s="24"/>
      <x:c r="C36" s="24"/>
      <x:c r="D36" s="24"/>
      <x:c r="E36" s="25"/>
      <x:c r="F36" s="20" t="str">
        <x:f>IF($A36="","",SUMIF(PURCHASES!$C$7:$C$126,$A36,PURCHASES!$E$7:$E$126))</x:f>
      </x:c>
      <x:c r="G36" s="20" t="str">
        <x:f>IF($A36="","",SUMIF('SUPPLY USAGE'!$C$7:$C$126,$A36,'SUPPLY USAGE'!$E$7:$E$126))</x:f>
      </x:c>
      <x:c r="H36" s="25"/>
      <x:c r="I36" s="20" t="str">
        <x:f>IF($A36="","",E36+F36-G36+H36)</x:f>
      </x:c>
      <x:c r="J36" s="28"/>
      <x:c r="K36" s="22" t="str">
        <x:f>IF($A36="","",I36*J36)</x:f>
      </x:c>
      <x:c r="L36" s="24"/>
      <x:c r="M36" t="str">
        <x:f>IF($A36="","",IF(L36="","SET POINT",IF(I36&lt;=L36,"REORDER","OK")))</x:f>
      </x:c>
      <x:c r="N36" s="24"/>
    </x:row>
    <x:row r="37">
      <x:c r="A37" s="24"/>
      <x:c r="B37" s="24"/>
      <x:c r="C37" s="24"/>
      <x:c r="D37" s="24"/>
      <x:c r="E37" s="25"/>
      <x:c r="F37" s="20" t="str">
        <x:f>IF($A37="","",SUMIF(PURCHASES!$C$7:$C$126,$A37,PURCHASES!$E$7:$E$126))</x:f>
      </x:c>
      <x:c r="G37" s="20" t="str">
        <x:f>IF($A37="","",SUMIF('SUPPLY USAGE'!$C$7:$C$126,$A37,'SUPPLY USAGE'!$E$7:$E$126))</x:f>
      </x:c>
      <x:c r="H37" s="25"/>
      <x:c r="I37" s="20" t="str">
        <x:f>IF($A37="","",E37+F37-G37+H37)</x:f>
      </x:c>
      <x:c r="J37" s="28"/>
      <x:c r="K37" s="22" t="str">
        <x:f>IF($A37="","",I37*J37)</x:f>
      </x:c>
      <x:c r="L37" s="24"/>
      <x:c r="M37" t="str">
        <x:f>IF($A37="","",IF(L37="","SET POINT",IF(I37&lt;=L37,"REORDER","OK")))</x:f>
      </x:c>
      <x:c r="N37" s="24"/>
    </x:row>
    <x:row r="38">
      <x:c r="A38" s="24"/>
      <x:c r="B38" s="24"/>
      <x:c r="C38" s="24"/>
      <x:c r="D38" s="24"/>
      <x:c r="E38" s="25"/>
      <x:c r="F38" s="20" t="str">
        <x:f>IF($A38="","",SUMIF(PURCHASES!$C$7:$C$126,$A38,PURCHASES!$E$7:$E$126))</x:f>
      </x:c>
      <x:c r="G38" s="20" t="str">
        <x:f>IF($A38="","",SUMIF('SUPPLY USAGE'!$C$7:$C$126,$A38,'SUPPLY USAGE'!$E$7:$E$126))</x:f>
      </x:c>
      <x:c r="H38" s="25"/>
      <x:c r="I38" s="20" t="str">
        <x:f>IF($A38="","",E38+F38-G38+H38)</x:f>
      </x:c>
      <x:c r="J38" s="28"/>
      <x:c r="K38" s="22" t="str">
        <x:f>IF($A38="","",I38*J38)</x:f>
      </x:c>
      <x:c r="L38" s="24"/>
      <x:c r="M38" t="str">
        <x:f>IF($A38="","",IF(L38="","SET POINT",IF(I38&lt;=L38,"REORDER","OK")))</x:f>
      </x:c>
      <x:c r="N38" s="24"/>
    </x:row>
    <x:row r="39">
      <x:c r="A39" s="24"/>
      <x:c r="B39" s="24"/>
      <x:c r="C39" s="24"/>
      <x:c r="D39" s="24"/>
      <x:c r="E39" s="25"/>
      <x:c r="F39" s="20" t="str">
        <x:f>IF($A39="","",SUMIF(PURCHASES!$C$7:$C$126,$A39,PURCHASES!$E$7:$E$126))</x:f>
      </x:c>
      <x:c r="G39" s="20" t="str">
        <x:f>IF($A39="","",SUMIF('SUPPLY USAGE'!$C$7:$C$126,$A39,'SUPPLY USAGE'!$E$7:$E$126))</x:f>
      </x:c>
      <x:c r="H39" s="25"/>
      <x:c r="I39" s="20" t="str">
        <x:f>IF($A39="","",E39+F39-G39+H39)</x:f>
      </x:c>
      <x:c r="J39" s="28"/>
      <x:c r="K39" s="22" t="str">
        <x:f>IF($A39="","",I39*J39)</x:f>
      </x:c>
      <x:c r="L39" s="24"/>
      <x:c r="M39" t="str">
        <x:f>IF($A39="","",IF(L39="","SET POINT",IF(I39&lt;=L39,"REORDER","OK")))</x:f>
      </x:c>
      <x:c r="N39" s="24"/>
    </x:row>
    <x:row r="40">
      <x:c r="A40" s="24"/>
      <x:c r="B40" s="24"/>
      <x:c r="C40" s="24"/>
      <x:c r="D40" s="24"/>
      <x:c r="E40" s="25"/>
      <x:c r="F40" s="20" t="str">
        <x:f>IF($A40="","",SUMIF(PURCHASES!$C$7:$C$126,$A40,PURCHASES!$E$7:$E$126))</x:f>
      </x:c>
      <x:c r="G40" s="20" t="str">
        <x:f>IF($A40="","",SUMIF('SUPPLY USAGE'!$C$7:$C$126,$A40,'SUPPLY USAGE'!$E$7:$E$126))</x:f>
      </x:c>
      <x:c r="H40" s="25"/>
      <x:c r="I40" s="20" t="str">
        <x:f>IF($A40="","",E40+F40-G40+H40)</x:f>
      </x:c>
      <x:c r="J40" s="28"/>
      <x:c r="K40" s="22" t="str">
        <x:f>IF($A40="","",I40*J40)</x:f>
      </x:c>
      <x:c r="L40" s="24"/>
      <x:c r="M40" t="str">
        <x:f>IF($A40="","",IF(L40="","SET POINT",IF(I40&lt;=L40,"REORDER","OK")))</x:f>
      </x:c>
      <x:c r="N40" s="24"/>
    </x:row>
    <x:row r="41">
      <x:c r="A41" s="24"/>
      <x:c r="B41" s="24"/>
      <x:c r="C41" s="24"/>
      <x:c r="D41" s="24"/>
      <x:c r="E41" s="25"/>
      <x:c r="F41" s="20" t="str">
        <x:f>IF($A41="","",SUMIF(PURCHASES!$C$7:$C$126,$A41,PURCHASES!$E$7:$E$126))</x:f>
      </x:c>
      <x:c r="G41" s="20" t="str">
        <x:f>IF($A41="","",SUMIF('SUPPLY USAGE'!$C$7:$C$126,$A41,'SUPPLY USAGE'!$E$7:$E$126))</x:f>
      </x:c>
      <x:c r="H41" s="25"/>
      <x:c r="I41" s="20" t="str">
        <x:f>IF($A41="","",E41+F41-G41+H41)</x:f>
      </x:c>
      <x:c r="J41" s="28"/>
      <x:c r="K41" s="22" t="str">
        <x:f>IF($A41="","",I41*J41)</x:f>
      </x:c>
      <x:c r="L41" s="24"/>
      <x:c r="M41" t="str">
        <x:f>IF($A41="","",IF(L41="","SET POINT",IF(I41&lt;=L41,"REORDER","OK")))</x:f>
      </x:c>
      <x:c r="N41" s="24"/>
    </x:row>
    <x:row r="42">
      <x:c r="A42" s="24"/>
      <x:c r="B42" s="24"/>
      <x:c r="C42" s="24"/>
      <x:c r="D42" s="24"/>
      <x:c r="E42" s="25"/>
      <x:c r="F42" s="20" t="str">
        <x:f>IF($A42="","",SUMIF(PURCHASES!$C$7:$C$126,$A42,PURCHASES!$E$7:$E$126))</x:f>
      </x:c>
      <x:c r="G42" s="20" t="str">
        <x:f>IF($A42="","",SUMIF('SUPPLY USAGE'!$C$7:$C$126,$A42,'SUPPLY USAGE'!$E$7:$E$126))</x:f>
      </x:c>
      <x:c r="H42" s="25"/>
      <x:c r="I42" s="20" t="str">
        <x:f>IF($A42="","",E42+F42-G42+H42)</x:f>
      </x:c>
      <x:c r="J42" s="28"/>
      <x:c r="K42" s="22" t="str">
        <x:f>IF($A42="","",I42*J42)</x:f>
      </x:c>
      <x:c r="L42" s="24"/>
      <x:c r="M42" t="str">
        <x:f>IF($A42="","",IF(L42="","SET POINT",IF(I42&lt;=L42,"REORDER","OK")))</x:f>
      </x:c>
      <x:c r="N42" s="24"/>
    </x:row>
    <x:row r="43">
      <x:c r="A43" s="24"/>
      <x:c r="B43" s="24"/>
      <x:c r="C43" s="24"/>
      <x:c r="D43" s="24"/>
      <x:c r="E43" s="25"/>
      <x:c r="F43" s="20" t="str">
        <x:f>IF($A43="","",SUMIF(PURCHASES!$C$7:$C$126,$A43,PURCHASES!$E$7:$E$126))</x:f>
      </x:c>
      <x:c r="G43" s="20" t="str">
        <x:f>IF($A43="","",SUMIF('SUPPLY USAGE'!$C$7:$C$126,$A43,'SUPPLY USAGE'!$E$7:$E$126))</x:f>
      </x:c>
      <x:c r="H43" s="25"/>
      <x:c r="I43" s="20" t="str">
        <x:f>IF($A43="","",E43+F43-G43+H43)</x:f>
      </x:c>
      <x:c r="J43" s="28"/>
      <x:c r="K43" s="22" t="str">
        <x:f>IF($A43="","",I43*J43)</x:f>
      </x:c>
      <x:c r="L43" s="24"/>
      <x:c r="M43" t="str">
        <x:f>IF($A43="","",IF(L43="","SET POINT",IF(I43&lt;=L43,"REORDER","OK")))</x:f>
      </x:c>
      <x:c r="N43" s="24"/>
    </x:row>
    <x:row r="44">
      <x:c r="A44" s="24"/>
      <x:c r="B44" s="24"/>
      <x:c r="C44" s="24"/>
      <x:c r="D44" s="24"/>
      <x:c r="E44" s="25"/>
      <x:c r="F44" s="20" t="str">
        <x:f>IF($A44="","",SUMIF(PURCHASES!$C$7:$C$126,$A44,PURCHASES!$E$7:$E$126))</x:f>
      </x:c>
      <x:c r="G44" s="20" t="str">
        <x:f>IF($A44="","",SUMIF('SUPPLY USAGE'!$C$7:$C$126,$A44,'SUPPLY USAGE'!$E$7:$E$126))</x:f>
      </x:c>
      <x:c r="H44" s="25"/>
      <x:c r="I44" s="20" t="str">
        <x:f>IF($A44="","",E44+F44-G44+H44)</x:f>
      </x:c>
      <x:c r="J44" s="28"/>
      <x:c r="K44" s="22" t="str">
        <x:f>IF($A44="","",I44*J44)</x:f>
      </x:c>
      <x:c r="L44" s="24"/>
      <x:c r="M44" t="str">
        <x:f>IF($A44="","",IF(L44="","SET POINT",IF(I44&lt;=L44,"REORDER","OK")))</x:f>
      </x:c>
      <x:c r="N44" s="24"/>
    </x:row>
    <x:row r="45">
      <x:c r="A45" s="24"/>
      <x:c r="B45" s="24"/>
      <x:c r="C45" s="24"/>
      <x:c r="D45" s="24"/>
      <x:c r="E45" s="25"/>
      <x:c r="F45" s="20" t="str">
        <x:f>IF($A45="","",SUMIF(PURCHASES!$C$7:$C$126,$A45,PURCHASES!$E$7:$E$126))</x:f>
      </x:c>
      <x:c r="G45" s="20" t="str">
        <x:f>IF($A45="","",SUMIF('SUPPLY USAGE'!$C$7:$C$126,$A45,'SUPPLY USAGE'!$E$7:$E$126))</x:f>
      </x:c>
      <x:c r="H45" s="25"/>
      <x:c r="I45" s="20" t="str">
        <x:f>IF($A45="","",E45+F45-G45+H45)</x:f>
      </x:c>
      <x:c r="J45" s="28"/>
      <x:c r="K45" s="22" t="str">
        <x:f>IF($A45="","",I45*J45)</x:f>
      </x:c>
      <x:c r="L45" s="24"/>
      <x:c r="M45" t="str">
        <x:f>IF($A45="","",IF(L45="","SET POINT",IF(I45&lt;=L45,"REORDER","OK")))</x:f>
      </x:c>
      <x:c r="N45" s="24"/>
    </x:row>
    <x:row r="46">
      <x:c r="A46" s="24"/>
      <x:c r="B46" s="24"/>
      <x:c r="C46" s="24"/>
      <x:c r="D46" s="24"/>
      <x:c r="E46" s="25"/>
      <x:c r="F46" s="20" t="str">
        <x:f>IF($A46="","",SUMIF(PURCHASES!$C$7:$C$126,$A46,PURCHASES!$E$7:$E$126))</x:f>
      </x:c>
      <x:c r="G46" s="20" t="str">
        <x:f>IF($A46="","",SUMIF('SUPPLY USAGE'!$C$7:$C$126,$A46,'SUPPLY USAGE'!$E$7:$E$126))</x:f>
      </x:c>
      <x:c r="H46" s="25"/>
      <x:c r="I46" s="20" t="str">
        <x:f>IF($A46="","",E46+F46-G46+H46)</x:f>
      </x:c>
      <x:c r="J46" s="28"/>
      <x:c r="K46" s="22" t="str">
        <x:f>IF($A46="","",I46*J46)</x:f>
      </x:c>
      <x:c r="L46" s="24"/>
      <x:c r="M46" t="str">
        <x:f>IF($A46="","",IF(L46="","SET POINT",IF(I46&lt;=L46,"REORDER","OK")))</x:f>
      </x:c>
      <x:c r="N46" s="24"/>
    </x:row>
    <x:row r="47">
      <x:c r="A47" s="24"/>
      <x:c r="B47" s="24"/>
      <x:c r="C47" s="24"/>
      <x:c r="D47" s="24"/>
      <x:c r="E47" s="25"/>
      <x:c r="F47" s="20" t="str">
        <x:f>IF($A47="","",SUMIF(PURCHASES!$C$7:$C$126,$A47,PURCHASES!$E$7:$E$126))</x:f>
      </x:c>
      <x:c r="G47" s="20" t="str">
        <x:f>IF($A47="","",SUMIF('SUPPLY USAGE'!$C$7:$C$126,$A47,'SUPPLY USAGE'!$E$7:$E$126))</x:f>
      </x:c>
      <x:c r="H47" s="25"/>
      <x:c r="I47" s="20" t="str">
        <x:f>IF($A47="","",E47+F47-G47+H47)</x:f>
      </x:c>
      <x:c r="J47" s="28"/>
      <x:c r="K47" s="22" t="str">
        <x:f>IF($A47="","",I47*J47)</x:f>
      </x:c>
      <x:c r="L47" s="24"/>
      <x:c r="M47" t="str">
        <x:f>IF($A47="","",IF(L47="","SET POINT",IF(I47&lt;=L47,"REORDER","OK")))</x:f>
      </x:c>
      <x:c r="N47" s="24"/>
    </x:row>
    <x:row r="48">
      <x:c r="A48" s="24"/>
      <x:c r="B48" s="24"/>
      <x:c r="C48" s="24"/>
      <x:c r="D48" s="24"/>
      <x:c r="E48" s="25"/>
      <x:c r="F48" s="20" t="str">
        <x:f>IF($A48="","",SUMIF(PURCHASES!$C$7:$C$126,$A48,PURCHASES!$E$7:$E$126))</x:f>
      </x:c>
      <x:c r="G48" s="20" t="str">
        <x:f>IF($A48="","",SUMIF('SUPPLY USAGE'!$C$7:$C$126,$A48,'SUPPLY USAGE'!$E$7:$E$126))</x:f>
      </x:c>
      <x:c r="H48" s="25"/>
      <x:c r="I48" s="20" t="str">
        <x:f>IF($A48="","",E48+F48-G48+H48)</x:f>
      </x:c>
      <x:c r="J48" s="28"/>
      <x:c r="K48" s="22" t="str">
        <x:f>IF($A48="","",I48*J48)</x:f>
      </x:c>
      <x:c r="L48" s="24"/>
      <x:c r="M48" t="str">
        <x:f>IF($A48="","",IF(L48="","SET POINT",IF(I48&lt;=L48,"REORDER","OK")))</x:f>
      </x:c>
      <x:c r="N48" s="24"/>
    </x:row>
    <x:row r="49">
      <x:c r="A49" s="24"/>
      <x:c r="B49" s="24"/>
      <x:c r="C49" s="24"/>
      <x:c r="D49" s="24"/>
      <x:c r="E49" s="25"/>
      <x:c r="F49" s="20" t="str">
        <x:f>IF($A49="","",SUMIF(PURCHASES!$C$7:$C$126,$A49,PURCHASES!$E$7:$E$126))</x:f>
      </x:c>
      <x:c r="G49" s="20" t="str">
        <x:f>IF($A49="","",SUMIF('SUPPLY USAGE'!$C$7:$C$126,$A49,'SUPPLY USAGE'!$E$7:$E$126))</x:f>
      </x:c>
      <x:c r="H49" s="25"/>
      <x:c r="I49" s="20" t="str">
        <x:f>IF($A49="","",E49+F49-G49+H49)</x:f>
      </x:c>
      <x:c r="J49" s="28"/>
      <x:c r="K49" s="22" t="str">
        <x:f>IF($A49="","",I49*J49)</x:f>
      </x:c>
      <x:c r="L49" s="24"/>
      <x:c r="M49" t="str">
        <x:f>IF($A49="","",IF(L49="","SET POINT",IF(I49&lt;=L49,"REORDER","OK")))</x:f>
      </x:c>
      <x:c r="N49" s="24"/>
    </x:row>
    <x:row r="50">
      <x:c r="A50" s="24"/>
      <x:c r="B50" s="24"/>
      <x:c r="C50" s="24"/>
      <x:c r="D50" s="24"/>
      <x:c r="E50" s="25"/>
      <x:c r="F50" s="20" t="str">
        <x:f>IF($A50="","",SUMIF(PURCHASES!$C$7:$C$126,$A50,PURCHASES!$E$7:$E$126))</x:f>
      </x:c>
      <x:c r="G50" s="20" t="str">
        <x:f>IF($A50="","",SUMIF('SUPPLY USAGE'!$C$7:$C$126,$A50,'SUPPLY USAGE'!$E$7:$E$126))</x:f>
      </x:c>
      <x:c r="H50" s="25"/>
      <x:c r="I50" s="20" t="str">
        <x:f>IF($A50="","",E50+F50-G50+H50)</x:f>
      </x:c>
      <x:c r="J50" s="28"/>
      <x:c r="K50" s="22" t="str">
        <x:f>IF($A50="","",I50*J50)</x:f>
      </x:c>
      <x:c r="L50" s="24"/>
      <x:c r="M50" t="str">
        <x:f>IF($A50="","",IF(L50="","SET POINT",IF(I50&lt;=L50,"REORDER","OK")))</x:f>
      </x:c>
      <x:c r="N50" s="24"/>
    </x:row>
    <x:row r="51">
      <x:c r="A51" s="24"/>
      <x:c r="B51" s="24"/>
      <x:c r="C51" s="24"/>
      <x:c r="D51" s="24"/>
      <x:c r="E51" s="25"/>
      <x:c r="F51" s="20" t="str">
        <x:f>IF($A51="","",SUMIF(PURCHASES!$C$7:$C$126,$A51,PURCHASES!$E$7:$E$126))</x:f>
      </x:c>
      <x:c r="G51" s="20" t="str">
        <x:f>IF($A51="","",SUMIF('SUPPLY USAGE'!$C$7:$C$126,$A51,'SUPPLY USAGE'!$E$7:$E$126))</x:f>
      </x:c>
      <x:c r="H51" s="25"/>
      <x:c r="I51" s="20" t="str">
        <x:f>IF($A51="","",E51+F51-G51+H51)</x:f>
      </x:c>
      <x:c r="J51" s="28"/>
      <x:c r="K51" s="22" t="str">
        <x:f>IF($A51="","",I51*J51)</x:f>
      </x:c>
      <x:c r="L51" s="24"/>
      <x:c r="M51" t="str">
        <x:f>IF($A51="","",IF(L51="","SET POINT",IF(I51&lt;=L51,"REORDER","OK")))</x:f>
      </x:c>
      <x:c r="N51" s="24"/>
    </x:row>
    <x:row r="52">
      <x:c r="A52" s="24"/>
      <x:c r="B52" s="24"/>
      <x:c r="C52" s="24"/>
      <x:c r="D52" s="24"/>
      <x:c r="E52" s="25"/>
      <x:c r="F52" s="20" t="str">
        <x:f>IF($A52="","",SUMIF(PURCHASES!$C$7:$C$126,$A52,PURCHASES!$E$7:$E$126))</x:f>
      </x:c>
      <x:c r="G52" s="20" t="str">
        <x:f>IF($A52="","",SUMIF('SUPPLY USAGE'!$C$7:$C$126,$A52,'SUPPLY USAGE'!$E$7:$E$126))</x:f>
      </x:c>
      <x:c r="H52" s="25"/>
      <x:c r="I52" s="20" t="str">
        <x:f>IF($A52="","",E52+F52-G52+H52)</x:f>
      </x:c>
      <x:c r="J52" s="28"/>
      <x:c r="K52" s="22" t="str">
        <x:f>IF($A52="","",I52*J52)</x:f>
      </x:c>
      <x:c r="L52" s="24"/>
      <x:c r="M52" t="str">
        <x:f>IF($A52="","",IF(L52="","SET POINT",IF(I52&lt;=L52,"REORDER","OK")))</x:f>
      </x:c>
      <x:c r="N52" s="24"/>
    </x:row>
    <x:row r="53">
      <x:c r="A53" s="24"/>
      <x:c r="B53" s="24"/>
      <x:c r="C53" s="24"/>
      <x:c r="D53" s="24"/>
      <x:c r="E53" s="25"/>
      <x:c r="F53" s="20" t="str">
        <x:f>IF($A53="","",SUMIF(PURCHASES!$C$7:$C$126,$A53,PURCHASES!$E$7:$E$126))</x:f>
      </x:c>
      <x:c r="G53" s="20" t="str">
        <x:f>IF($A53="","",SUMIF('SUPPLY USAGE'!$C$7:$C$126,$A53,'SUPPLY USAGE'!$E$7:$E$126))</x:f>
      </x:c>
      <x:c r="H53" s="25"/>
      <x:c r="I53" s="20" t="str">
        <x:f>IF($A53="","",E53+F53-G53+H53)</x:f>
      </x:c>
      <x:c r="J53" s="28"/>
      <x:c r="K53" s="22" t="str">
        <x:f>IF($A53="","",I53*J53)</x:f>
      </x:c>
      <x:c r="L53" s="24"/>
      <x:c r="M53" t="str">
        <x:f>IF($A53="","",IF(L53="","SET POINT",IF(I53&lt;=L53,"REORDER","OK")))</x:f>
      </x:c>
      <x:c r="N53" s="24"/>
    </x:row>
    <x:row r="54">
      <x:c r="A54" s="24"/>
      <x:c r="B54" s="24"/>
      <x:c r="C54" s="24"/>
      <x:c r="D54" s="24"/>
      <x:c r="E54" s="25"/>
      <x:c r="F54" s="20" t="str">
        <x:f>IF($A54="","",SUMIF(PURCHASES!$C$7:$C$126,$A54,PURCHASES!$E$7:$E$126))</x:f>
      </x:c>
      <x:c r="G54" s="20" t="str">
        <x:f>IF($A54="","",SUMIF('SUPPLY USAGE'!$C$7:$C$126,$A54,'SUPPLY USAGE'!$E$7:$E$126))</x:f>
      </x:c>
      <x:c r="H54" s="25"/>
      <x:c r="I54" s="20" t="str">
        <x:f>IF($A54="","",E54+F54-G54+H54)</x:f>
      </x:c>
      <x:c r="J54" s="28"/>
      <x:c r="K54" s="22" t="str">
        <x:f>IF($A54="","",I54*J54)</x:f>
      </x:c>
      <x:c r="L54" s="24"/>
      <x:c r="M54" t="str">
        <x:f>IF($A54="","",IF(L54="","SET POINT",IF(I54&lt;=L54,"REORDER","OK")))</x:f>
      </x:c>
      <x:c r="N54" s="24"/>
    </x:row>
    <x:row r="55">
      <x:c r="A55" s="24"/>
      <x:c r="B55" s="24"/>
      <x:c r="C55" s="24"/>
      <x:c r="D55" s="24"/>
      <x:c r="E55" s="25"/>
      <x:c r="F55" s="20" t="str">
        <x:f>IF($A55="","",SUMIF(PURCHASES!$C$7:$C$126,$A55,PURCHASES!$E$7:$E$126))</x:f>
      </x:c>
      <x:c r="G55" s="20" t="str">
        <x:f>IF($A55="","",SUMIF('SUPPLY USAGE'!$C$7:$C$126,$A55,'SUPPLY USAGE'!$E$7:$E$126))</x:f>
      </x:c>
      <x:c r="H55" s="25"/>
      <x:c r="I55" s="20" t="str">
        <x:f>IF($A55="","",E55+F55-G55+H55)</x:f>
      </x:c>
      <x:c r="J55" s="28"/>
      <x:c r="K55" s="22" t="str">
        <x:f>IF($A55="","",I55*J55)</x:f>
      </x:c>
      <x:c r="L55" s="24"/>
      <x:c r="M55" t="str">
        <x:f>IF($A55="","",IF(L55="","SET POINT",IF(I55&lt;=L55,"REORDER","OK")))</x:f>
      </x:c>
      <x:c r="N55" s="24"/>
    </x:row>
    <x:row r="56">
      <x:c r="A56" s="24"/>
      <x:c r="B56" s="24"/>
      <x:c r="C56" s="24"/>
      <x:c r="D56" s="24"/>
      <x:c r="E56" s="25"/>
      <x:c r="F56" s="20" t="str">
        <x:f>IF($A56="","",SUMIF(PURCHASES!$C$7:$C$126,$A56,PURCHASES!$E$7:$E$126))</x:f>
      </x:c>
      <x:c r="G56" s="20" t="str">
        <x:f>IF($A56="","",SUMIF('SUPPLY USAGE'!$C$7:$C$126,$A56,'SUPPLY USAGE'!$E$7:$E$126))</x:f>
      </x:c>
      <x:c r="H56" s="25"/>
      <x:c r="I56" s="20" t="str">
        <x:f>IF($A56="","",E56+F56-G56+H56)</x:f>
      </x:c>
      <x:c r="J56" s="28"/>
      <x:c r="K56" s="22" t="str">
        <x:f>IF($A56="","",I56*J56)</x:f>
      </x:c>
      <x:c r="L56" s="24"/>
      <x:c r="M56" t="str">
        <x:f>IF($A56="","",IF(L56="","SET POINT",IF(I56&lt;=L56,"REORDER","OK")))</x:f>
      </x:c>
      <x:c r="N56" s="24"/>
    </x:row>
    <x:row r="57">
      <x:c r="A57" s="24"/>
      <x:c r="B57" s="24"/>
      <x:c r="C57" s="24"/>
      <x:c r="D57" s="24"/>
      <x:c r="E57" s="25"/>
      <x:c r="F57" s="20" t="str">
        <x:f>IF($A57="","",SUMIF(PURCHASES!$C$7:$C$126,$A57,PURCHASES!$E$7:$E$126))</x:f>
      </x:c>
      <x:c r="G57" s="20" t="str">
        <x:f>IF($A57="","",SUMIF('SUPPLY USAGE'!$C$7:$C$126,$A57,'SUPPLY USAGE'!$E$7:$E$126))</x:f>
      </x:c>
      <x:c r="H57" s="25"/>
      <x:c r="I57" s="20" t="str">
        <x:f>IF($A57="","",E57+F57-G57+H57)</x:f>
      </x:c>
      <x:c r="J57" s="28"/>
      <x:c r="K57" s="22" t="str">
        <x:f>IF($A57="","",I57*J57)</x:f>
      </x:c>
      <x:c r="L57" s="24"/>
      <x:c r="M57" t="str">
        <x:f>IF($A57="","",IF(L57="","SET POINT",IF(I57&lt;=L57,"REORDER","OK")))</x:f>
      </x:c>
      <x:c r="N57" s="24"/>
    </x:row>
    <x:row r="58">
      <x:c r="A58" s="24"/>
      <x:c r="B58" s="24"/>
      <x:c r="C58" s="24"/>
      <x:c r="D58" s="24"/>
      <x:c r="E58" s="25"/>
      <x:c r="F58" s="20" t="str">
        <x:f>IF($A58="","",SUMIF(PURCHASES!$C$7:$C$126,$A58,PURCHASES!$E$7:$E$126))</x:f>
      </x:c>
      <x:c r="G58" s="20" t="str">
        <x:f>IF($A58="","",SUMIF('SUPPLY USAGE'!$C$7:$C$126,$A58,'SUPPLY USAGE'!$E$7:$E$126))</x:f>
      </x:c>
      <x:c r="H58" s="25"/>
      <x:c r="I58" s="20" t="str">
        <x:f>IF($A58="","",E58+F58-G58+H58)</x:f>
      </x:c>
      <x:c r="J58" s="28"/>
      <x:c r="K58" s="22" t="str">
        <x:f>IF($A58="","",I58*J58)</x:f>
      </x:c>
      <x:c r="L58" s="24"/>
      <x:c r="M58" t="str">
        <x:f>IF($A58="","",IF(L58="","SET POINT",IF(I58&lt;=L58,"REORDER","OK")))</x:f>
      </x:c>
      <x:c r="N58" s="24"/>
    </x:row>
    <x:row r="59">
      <x:c r="A59" s="24"/>
      <x:c r="B59" s="24"/>
      <x:c r="C59" s="24"/>
      <x:c r="D59" s="24"/>
      <x:c r="E59" s="25"/>
      <x:c r="F59" s="20" t="str">
        <x:f>IF($A59="","",SUMIF(PURCHASES!$C$7:$C$126,$A59,PURCHASES!$E$7:$E$126))</x:f>
      </x:c>
      <x:c r="G59" s="20" t="str">
        <x:f>IF($A59="","",SUMIF('SUPPLY USAGE'!$C$7:$C$126,$A59,'SUPPLY USAGE'!$E$7:$E$126))</x:f>
      </x:c>
      <x:c r="H59" s="25"/>
      <x:c r="I59" s="20" t="str">
        <x:f>IF($A59="","",E59+F59-G59+H59)</x:f>
      </x:c>
      <x:c r="J59" s="28"/>
      <x:c r="K59" s="22" t="str">
        <x:f>IF($A59="","",I59*J59)</x:f>
      </x:c>
      <x:c r="L59" s="24"/>
      <x:c r="M59" t="str">
        <x:f>IF($A59="","",IF(L59="","SET POINT",IF(I59&lt;=L59,"REORDER","OK")))</x:f>
      </x:c>
      <x:c r="N59" s="24"/>
    </x:row>
    <x:row r="60">
      <x:c r="A60" s="24"/>
      <x:c r="B60" s="24"/>
      <x:c r="C60" s="24"/>
      <x:c r="D60" s="24"/>
      <x:c r="E60" s="25"/>
      <x:c r="F60" s="20" t="str">
        <x:f>IF($A60="","",SUMIF(PURCHASES!$C$7:$C$126,$A60,PURCHASES!$E$7:$E$126))</x:f>
      </x:c>
      <x:c r="G60" s="20" t="str">
        <x:f>IF($A60="","",SUMIF('SUPPLY USAGE'!$C$7:$C$126,$A60,'SUPPLY USAGE'!$E$7:$E$126))</x:f>
      </x:c>
      <x:c r="H60" s="25"/>
      <x:c r="I60" s="20" t="str">
        <x:f>IF($A60="","",E60+F60-G60+H60)</x:f>
      </x:c>
      <x:c r="J60" s="28"/>
      <x:c r="K60" s="22" t="str">
        <x:f>IF($A60="","",I60*J60)</x:f>
      </x:c>
      <x:c r="L60" s="24"/>
      <x:c r="M60" t="str">
        <x:f>IF($A60="","",IF(L60="","SET POINT",IF(I60&lt;=L60,"REORDER","OK")))</x:f>
      </x:c>
      <x:c r="N60" s="24"/>
    </x:row>
    <x:row r="61">
      <x:c r="A61" s="24"/>
      <x:c r="B61" s="24"/>
      <x:c r="C61" s="24"/>
      <x:c r="D61" s="24"/>
      <x:c r="E61" s="25"/>
      <x:c r="F61" s="20" t="str">
        <x:f>IF($A61="","",SUMIF(PURCHASES!$C$7:$C$126,$A61,PURCHASES!$E$7:$E$126))</x:f>
      </x:c>
      <x:c r="G61" s="20" t="str">
        <x:f>IF($A61="","",SUMIF('SUPPLY USAGE'!$C$7:$C$126,$A61,'SUPPLY USAGE'!$E$7:$E$126))</x:f>
      </x:c>
      <x:c r="H61" s="25"/>
      <x:c r="I61" s="20" t="str">
        <x:f>IF($A61="","",E61+F61-G61+H61)</x:f>
      </x:c>
      <x:c r="J61" s="28"/>
      <x:c r="K61" s="22" t="str">
        <x:f>IF($A61="","",I61*J61)</x:f>
      </x:c>
      <x:c r="L61" s="24"/>
      <x:c r="M61" t="str">
        <x:f>IF($A61="","",IF(L61="","SET POINT",IF(I61&lt;=L61,"REORDER","OK")))</x:f>
      </x:c>
      <x:c r="N61" s="24"/>
    </x:row>
    <x:row r="62">
      <x:c r="A62" s="24"/>
      <x:c r="B62" s="24"/>
      <x:c r="C62" s="24"/>
      <x:c r="D62" s="24"/>
      <x:c r="E62" s="25"/>
      <x:c r="F62" s="20" t="str">
        <x:f>IF($A62="","",SUMIF(PURCHASES!$C$7:$C$126,$A62,PURCHASES!$E$7:$E$126))</x:f>
      </x:c>
      <x:c r="G62" s="20" t="str">
        <x:f>IF($A62="","",SUMIF('SUPPLY USAGE'!$C$7:$C$126,$A62,'SUPPLY USAGE'!$E$7:$E$126))</x:f>
      </x:c>
      <x:c r="H62" s="25"/>
      <x:c r="I62" s="20" t="str">
        <x:f>IF($A62="","",E62+F62-G62+H62)</x:f>
      </x:c>
      <x:c r="J62" s="28"/>
      <x:c r="K62" s="22" t="str">
        <x:f>IF($A62="","",I62*J62)</x:f>
      </x:c>
      <x:c r="L62" s="24"/>
      <x:c r="M62" t="str">
        <x:f>IF($A62="","",IF(L62="","SET POINT",IF(I62&lt;=L62,"REORDER","OK")))</x:f>
      </x:c>
      <x:c r="N62" s="24"/>
    </x:row>
    <x:row r="63">
      <x:c r="A63" s="24"/>
      <x:c r="B63" s="24"/>
      <x:c r="C63" s="24"/>
      <x:c r="D63" s="24"/>
      <x:c r="E63" s="25"/>
      <x:c r="F63" s="20" t="str">
        <x:f>IF($A63="","",SUMIF(PURCHASES!$C$7:$C$126,$A63,PURCHASES!$E$7:$E$126))</x:f>
      </x:c>
      <x:c r="G63" s="20" t="str">
        <x:f>IF($A63="","",SUMIF('SUPPLY USAGE'!$C$7:$C$126,$A63,'SUPPLY USAGE'!$E$7:$E$126))</x:f>
      </x:c>
      <x:c r="H63" s="25"/>
      <x:c r="I63" s="20" t="str">
        <x:f>IF($A63="","",E63+F63-G63+H63)</x:f>
      </x:c>
      <x:c r="J63" s="28"/>
      <x:c r="K63" s="22" t="str">
        <x:f>IF($A63="","",I63*J63)</x:f>
      </x:c>
      <x:c r="L63" s="24"/>
      <x:c r="M63" t="str">
        <x:f>IF($A63="","",IF(L63="","SET POINT",IF(I63&lt;=L63,"REORDER","OK")))</x:f>
      </x:c>
      <x:c r="N63" s="24"/>
    </x:row>
    <x:row r="64">
      <x:c r="A64" s="24"/>
      <x:c r="B64" s="24"/>
      <x:c r="C64" s="24"/>
      <x:c r="D64" s="24"/>
      <x:c r="E64" s="25"/>
      <x:c r="F64" s="20" t="str">
        <x:f>IF($A64="","",SUMIF(PURCHASES!$C$7:$C$126,$A64,PURCHASES!$E$7:$E$126))</x:f>
      </x:c>
      <x:c r="G64" s="20" t="str">
        <x:f>IF($A64="","",SUMIF('SUPPLY USAGE'!$C$7:$C$126,$A64,'SUPPLY USAGE'!$E$7:$E$126))</x:f>
      </x:c>
      <x:c r="H64" s="25"/>
      <x:c r="I64" s="20" t="str">
        <x:f>IF($A64="","",E64+F64-G64+H64)</x:f>
      </x:c>
      <x:c r="J64" s="28"/>
      <x:c r="K64" s="22" t="str">
        <x:f>IF($A64="","",I64*J64)</x:f>
      </x:c>
      <x:c r="L64" s="24"/>
      <x:c r="M64" t="str">
        <x:f>IF($A64="","",IF(L64="","SET POINT",IF(I64&lt;=L64,"REORDER","OK")))</x:f>
      </x:c>
      <x:c r="N64" s="24"/>
    </x:row>
    <x:row r="65">
      <x:c r="A65" s="24"/>
      <x:c r="B65" s="24"/>
      <x:c r="C65" s="24"/>
      <x:c r="D65" s="24"/>
      <x:c r="E65" s="25"/>
      <x:c r="F65" s="20" t="str">
        <x:f>IF($A65="","",SUMIF(PURCHASES!$C$7:$C$126,$A65,PURCHASES!$E$7:$E$126))</x:f>
      </x:c>
      <x:c r="G65" s="20" t="str">
        <x:f>IF($A65="","",SUMIF('SUPPLY USAGE'!$C$7:$C$126,$A65,'SUPPLY USAGE'!$E$7:$E$126))</x:f>
      </x:c>
      <x:c r="H65" s="25"/>
      <x:c r="I65" s="20" t="str">
        <x:f>IF($A65="","",E65+F65-G65+H65)</x:f>
      </x:c>
      <x:c r="J65" s="28"/>
      <x:c r="K65" s="22" t="str">
        <x:f>IF($A65="","",I65*J65)</x:f>
      </x:c>
      <x:c r="L65" s="24"/>
      <x:c r="M65" t="str">
        <x:f>IF($A65="","",IF(L65="","SET POINT",IF(I65&lt;=L65,"REORDER","OK")))</x:f>
      </x:c>
      <x:c r="N65" s="24"/>
    </x:row>
    <x:row r="66">
      <x:c r="A66" s="24"/>
      <x:c r="B66" s="24"/>
      <x:c r="C66" s="24"/>
      <x:c r="D66" s="24"/>
      <x:c r="E66" s="25"/>
      <x:c r="F66" s="20" t="str">
        <x:f>IF($A66="","",SUMIF(PURCHASES!$C$7:$C$126,$A66,PURCHASES!$E$7:$E$126))</x:f>
      </x:c>
      <x:c r="G66" s="20" t="str">
        <x:f>IF($A66="","",SUMIF('SUPPLY USAGE'!$C$7:$C$126,$A66,'SUPPLY USAGE'!$E$7:$E$126))</x:f>
      </x:c>
      <x:c r="H66" s="25"/>
      <x:c r="I66" s="20" t="str">
        <x:f>IF($A66="","",E66+F66-G66+H66)</x:f>
      </x:c>
      <x:c r="J66" s="28"/>
      <x:c r="K66" s="22" t="str">
        <x:f>IF($A66="","",I66*J66)</x:f>
      </x:c>
      <x:c r="L66" s="24"/>
      <x:c r="M66" t="str">
        <x:f>IF($A66="","",IF(L66="","SET POINT",IF(I66&lt;=L66,"REORDER","OK")))</x:f>
      </x:c>
      <x:c r="N66" s="24"/>
    </x:row>
  </x:sheetData>
  <x:mergeCells>
    <x:mergeCell ref="A1:N2"/>
    <x:mergeCell ref="A3:N3"/>
  </x:mergeCells>
  <x:conditionalFormatting sqref="I7:I66">
    <x:cfRule type="cellIs" dxfId="0" priority="1" operator="lessThan">
      <x:formula>0</x:formula>
    </x:cfRule>
  </x:conditionalFormatting>
  <x:conditionalFormatting sqref="M7:M66">
    <x:cfRule type="expression" dxfId="1" priority="2">
      <x:formula>M7="REORDER"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24" hidden="0" customWidth="1"/>
    <x:col min="3" max="3" width="20" hidden="0" customWidth="1"/>
    <x:col min="4" max="4" width="36" hidden="0" customWidth="1"/>
    <x:col min="5" max="5" width="20" hidden="0" customWidth="1"/>
    <x:col min="6" max="6" width="18" hidden="0" customWidth="1"/>
    <x:col min="7" max="7" width="27" hidden="0" customWidth="1"/>
    <x:col min="8" max="8" width="23" hidden="0" customWidth="1"/>
  </x:cols>
  <x:sheetData>
    <x:row r="1" ht="26" customHeight="1">
      <x:c r="A1" s="4" t="str">
        <x:v>PURCHASES LOG</x:v>
      </x:c>
      <x:c r="B1" s="4"/>
      <x:c r="C1" s="4"/>
      <x:c r="D1" s="4"/>
      <x:c r="E1" s="4"/>
      <x:c r="F1" s="4"/>
      <x:c r="G1" s="4"/>
      <x:c r="H1" s="4"/>
    </x:row>
    <x:row r="2" ht="26" customHeight="1">
      <x:c r="A2" s="4"/>
      <x:c r="B2" s="4"/>
      <x:c r="C2" s="4"/>
      <x:c r="D2" s="4"/>
      <x:c r="E2" s="4"/>
      <x:c r="F2" s="4"/>
      <x:c r="G2" s="4"/>
      <x:c r="H2" s="4"/>
    </x:row>
    <x:row r="3" ht="25" customHeight="1">
      <x:c r="A3" s="9" t="str">
        <x:v>Record stock purchased this month. Use the same SKU and tracking unit as the inventory sheet.</x:v>
      </x:c>
      <x:c r="B3" s="9"/>
      <x:c r="C3" s="9"/>
      <x:c r="D3" s="9"/>
      <x:c r="E3" s="9"/>
      <x:c r="F3" s="9"/>
      <x:c r="G3" s="9"/>
      <x:c r="H3" s="9"/>
    </x:row>
    <x:row r="6" ht="34" customHeight="1">
      <x:c r="A6" s="15" t="str">
        <x:v>Date</x:v>
      </x:c>
      <x:c r="B6" s="15" t="str">
        <x:v>Supplier</x:v>
      </x:c>
      <x:c r="C6" s="15" t="str">
        <x:v>SKU</x:v>
      </x:c>
      <x:c r="D6" s="15" t="str">
        <x:v>Supply</x:v>
      </x:c>
      <x:c r="E6" s="15" t="str">
        <x:v>Quantity Added</x:v>
      </x:c>
      <x:c r="F6" s="15" t="str">
        <x:v>Cost / Unit</x:v>
      </x:c>
      <x:c r="G6" s="15" t="str">
        <x:v>Allocated Inbound Freight</x:v>
      </x:c>
      <x:c r="H6" s="15" t="str">
        <x:v>Purchase Total</x:v>
      </x:c>
    </x:row>
    <x:row r="7">
      <x:c r="A7" s="32" t="n">
        <x:v>46297</x:v>
      </x:c>
      <x:c r="B7" s="24" t="str">
        <x:v>Craft wholesaler</x:v>
      </x:c>
      <x:c r="C7" s="24" t="str">
        <x:v>RIB-RED-15</x:v>
      </x:c>
      <x:c r="D7" s="24" t="str">
        <x:v>Crimson wired ribbon</x:v>
      </x:c>
      <x:c r="E7" s="24" t="n">
        <x:v>12</x:v>
      </x:c>
      <x:c r="F7" s="28" t="n">
        <x:v>0.85</x:v>
      </x:c>
      <x:c r="G7" s="28" t="n">
        <x:v>0</x:v>
      </x:c>
      <x:c r="H7" s="22" t="n">
        <x:f>IF(C7="","",E7*F7+G7)</x:f>
        <x:v>10.2</x:v>
      </x:c>
    </x:row>
    <x:row r="8">
      <x:c r="A8" s="32" t="n">
        <x:v>46298</x:v>
      </x:c>
      <x:c r="B8" s="24" t="str">
        <x:v>Mesh supplier</x:v>
      </x:c>
      <x:c r="C8" s="24" t="str">
        <x:v>MES-NAV-10</x:v>
      </x:c>
      <x:c r="D8" s="24" t="str">
        <x:v>Navy deco mesh</x:v>
      </x:c>
      <x:c r="E8" s="24" t="n">
        <x:v>10</x:v>
      </x:c>
      <x:c r="F8" s="28" t="n">
        <x:v>0.65</x:v>
      </x:c>
      <x:c r="G8" s="28" t="n">
        <x:v>0</x:v>
      </x:c>
      <x:c r="H8" s="22" t="n">
        <x:f>IF(C8="","",E8*F8+G8)</x:f>
        <x:v>6.5</x:v>
      </x:c>
    </x:row>
    <x:row r="9">
      <x:c r="A9" s="32" t="n">
        <x:v>46298</x:v>
      </x:c>
      <x:c r="B9" s="24" t="str">
        <x:v>Sign wholesaler</x:v>
      </x:c>
      <x:c r="C9" s="24" t="str">
        <x:v>SGN-FB-12</x:v>
      </x:c>
      <x:c r="D9" s="24" t="str">
        <x:v>Football metal signs</x:v>
      </x:c>
      <x:c r="E9" s="24" t="n">
        <x:v>4</x:v>
      </x:c>
      <x:c r="F9" s="28" t="n">
        <x:v>5.75</x:v>
      </x:c>
      <x:c r="G9" s="28" t="n">
        <x:v>0</x:v>
      </x:c>
      <x:c r="H9" s="22" t="n">
        <x:f>IF(C9="","",E9*F9+G9)</x:f>
        <x:v>23</x:v>
      </x:c>
    </x:row>
    <x:row r="10">
      <x:c r="A10" s="32" t="n">
        <x:v>46299</x:v>
      </x:c>
      <x:c r="B10" s="24" t="str">
        <x:v>Floral wholesaler</x:v>
      </x:c>
      <x:c r="C10" s="24" t="str">
        <x:v>PCK-WHT-01</x:v>
      </x:c>
      <x:c r="D10" s="24" t="str">
        <x:v>White floral picks</x:v>
      </x:c>
      <x:c r="E10" s="24" t="n">
        <x:v>6</x:v>
      </x:c>
      <x:c r="F10" s="28" t="n">
        <x:v>1.4</x:v>
      </x:c>
      <x:c r="G10" s="28" t="n">
        <x:v>0</x:v>
      </x:c>
      <x:c r="H10" s="22" t="n">
        <x:f>IF(C10="","",E10*F10+G10)</x:f>
        <x:v>8.399999999999999</x:v>
      </x:c>
    </x:row>
    <x:row r="11">
      <x:c r="A11" s="32" t="n">
        <x:v>46299</x:v>
      </x:c>
      <x:c r="B11" s="24" t="str">
        <x:v>Craft wholesaler</x:v>
      </x:c>
      <x:c r="C11" s="24" t="str">
        <x:v>ORN-FB-01</x:v>
      </x:c>
      <x:c r="D11" s="24" t="str">
        <x:v>Football ornaments</x:v>
      </x:c>
      <x:c r="E11" s="24" t="n">
        <x:v>6</x:v>
      </x:c>
      <x:c r="F11" s="28" t="n">
        <x:v>2.85</x:v>
      </x:c>
      <x:c r="G11" s="28" t="n">
        <x:v>0</x:v>
      </x:c>
      <x:c r="H11" s="22" t="n">
        <x:f>IF(C11="","",E11*F11+G11)</x:f>
        <x:v>17.1</x:v>
      </x:c>
    </x:row>
    <x:row r="12">
      <x:c r="A12" s="32"/>
      <x:c r="B12" s="24"/>
      <x:c r="C12" s="24"/>
      <x:c r="D12" s="24"/>
      <x:c r="E12" s="24"/>
      <x:c r="F12" s="28"/>
      <x:c r="G12" s="28"/>
      <x:c r="H12" s="22" t="str">
        <x:f>IF(C12="","",E12*F12+G12)</x:f>
      </x:c>
    </x:row>
    <x:row r="13">
      <x:c r="A13" s="32"/>
      <x:c r="B13" s="24"/>
      <x:c r="C13" s="24"/>
      <x:c r="D13" s="24"/>
      <x:c r="E13" s="24"/>
      <x:c r="F13" s="28"/>
      <x:c r="G13" s="28"/>
      <x:c r="H13" s="22" t="str">
        <x:f>IF(C13="","",E13*F13+G13)</x:f>
      </x:c>
    </x:row>
    <x:row r="14">
      <x:c r="A14" s="32"/>
      <x:c r="B14" s="24"/>
      <x:c r="C14" s="24"/>
      <x:c r="D14" s="24"/>
      <x:c r="E14" s="24"/>
      <x:c r="F14" s="28"/>
      <x:c r="G14" s="28"/>
      <x:c r="H14" s="22" t="str">
        <x:f>IF(C14="","",E14*F14+G14)</x:f>
      </x:c>
    </x:row>
    <x:row r="15">
      <x:c r="A15" s="32"/>
      <x:c r="B15" s="24"/>
      <x:c r="C15" s="24"/>
      <x:c r="D15" s="24"/>
      <x:c r="E15" s="24"/>
      <x:c r="F15" s="28"/>
      <x:c r="G15" s="28"/>
      <x:c r="H15" s="22" t="str">
        <x:f>IF(C15="","",E15*F15+G15)</x:f>
      </x:c>
    </x:row>
    <x:row r="16">
      <x:c r="A16" s="32"/>
      <x:c r="B16" s="24"/>
      <x:c r="C16" s="24"/>
      <x:c r="D16" s="24"/>
      <x:c r="E16" s="24"/>
      <x:c r="F16" s="28"/>
      <x:c r="G16" s="28"/>
      <x:c r="H16" s="22" t="str">
        <x:f>IF(C16="","",E16*F16+G16)</x:f>
      </x:c>
    </x:row>
    <x:row r="17">
      <x:c r="A17" s="32"/>
      <x:c r="B17" s="24"/>
      <x:c r="C17" s="24"/>
      <x:c r="D17" s="24"/>
      <x:c r="E17" s="24"/>
      <x:c r="F17" s="28"/>
      <x:c r="G17" s="28"/>
      <x:c r="H17" s="22" t="str">
        <x:f>IF(C17="","",E17*F17+G17)</x:f>
      </x:c>
    </x:row>
    <x:row r="18">
      <x:c r="A18" s="32"/>
      <x:c r="B18" s="24"/>
      <x:c r="C18" s="24"/>
      <x:c r="D18" s="24"/>
      <x:c r="E18" s="24"/>
      <x:c r="F18" s="28"/>
      <x:c r="G18" s="28"/>
      <x:c r="H18" s="22" t="str">
        <x:f>IF(C18="","",E18*F18+G18)</x:f>
      </x:c>
    </x:row>
    <x:row r="19">
      <x:c r="A19" s="32"/>
      <x:c r="B19" s="24"/>
      <x:c r="C19" s="24"/>
      <x:c r="D19" s="24"/>
      <x:c r="E19" s="24"/>
      <x:c r="F19" s="28"/>
      <x:c r="G19" s="28"/>
      <x:c r="H19" s="22" t="str">
        <x:f>IF(C19="","",E19*F19+G19)</x:f>
      </x:c>
    </x:row>
    <x:row r="20">
      <x:c r="A20" s="32"/>
      <x:c r="B20" s="24"/>
      <x:c r="C20" s="24"/>
      <x:c r="D20" s="24"/>
      <x:c r="E20" s="24"/>
      <x:c r="F20" s="28"/>
      <x:c r="G20" s="28"/>
      <x:c r="H20" s="22" t="str">
        <x:f>IF(C20="","",E20*F20+G20)</x:f>
      </x:c>
    </x:row>
    <x:row r="21">
      <x:c r="A21" s="32"/>
      <x:c r="B21" s="24"/>
      <x:c r="C21" s="24"/>
      <x:c r="D21" s="24"/>
      <x:c r="E21" s="24"/>
      <x:c r="F21" s="28"/>
      <x:c r="G21" s="28"/>
      <x:c r="H21" s="22" t="str">
        <x:f>IF(C21="","",E21*F21+G21)</x:f>
      </x:c>
    </x:row>
    <x:row r="22">
      <x:c r="A22" s="32"/>
      <x:c r="B22" s="24"/>
      <x:c r="C22" s="24"/>
      <x:c r="D22" s="24"/>
      <x:c r="E22" s="24"/>
      <x:c r="F22" s="28"/>
      <x:c r="G22" s="28"/>
      <x:c r="H22" s="22" t="str">
        <x:f>IF(C22="","",E22*F22+G22)</x:f>
      </x:c>
    </x:row>
    <x:row r="23">
      <x:c r="A23" s="32"/>
      <x:c r="B23" s="24"/>
      <x:c r="C23" s="24"/>
      <x:c r="D23" s="24"/>
      <x:c r="E23" s="24"/>
      <x:c r="F23" s="28"/>
      <x:c r="G23" s="28"/>
      <x:c r="H23" s="22" t="str">
        <x:f>IF(C23="","",E23*F23+G23)</x:f>
      </x:c>
    </x:row>
    <x:row r="24">
      <x:c r="A24" s="32"/>
      <x:c r="B24" s="24"/>
      <x:c r="C24" s="24"/>
      <x:c r="D24" s="24"/>
      <x:c r="E24" s="24"/>
      <x:c r="F24" s="28"/>
      <x:c r="G24" s="28"/>
      <x:c r="H24" s="22" t="str">
        <x:f>IF(C24="","",E24*F24+G24)</x:f>
      </x:c>
    </x:row>
    <x:row r="25">
      <x:c r="A25" s="32"/>
      <x:c r="B25" s="24"/>
      <x:c r="C25" s="24"/>
      <x:c r="D25" s="24"/>
      <x:c r="E25" s="24"/>
      <x:c r="F25" s="28"/>
      <x:c r="G25" s="28"/>
      <x:c r="H25" s="22" t="str">
        <x:f>IF(C25="","",E25*F25+G25)</x:f>
      </x:c>
    </x:row>
    <x:row r="26">
      <x:c r="A26" s="32"/>
      <x:c r="B26" s="24"/>
      <x:c r="C26" s="24"/>
      <x:c r="D26" s="24"/>
      <x:c r="E26" s="24"/>
      <x:c r="F26" s="28"/>
      <x:c r="G26" s="28"/>
      <x:c r="H26" s="22" t="str">
        <x:f>IF(C26="","",E26*F26+G26)</x:f>
      </x:c>
    </x:row>
    <x:row r="27">
      <x:c r="A27" s="32"/>
      <x:c r="B27" s="24"/>
      <x:c r="C27" s="24"/>
      <x:c r="D27" s="24"/>
      <x:c r="E27" s="24"/>
      <x:c r="F27" s="28"/>
      <x:c r="G27" s="28"/>
      <x:c r="H27" s="22" t="str">
        <x:f>IF(C27="","",E27*F27+G27)</x:f>
      </x:c>
    </x:row>
    <x:row r="28">
      <x:c r="A28" s="32"/>
      <x:c r="B28" s="24"/>
      <x:c r="C28" s="24"/>
      <x:c r="D28" s="24"/>
      <x:c r="E28" s="24"/>
      <x:c r="F28" s="28"/>
      <x:c r="G28" s="28"/>
      <x:c r="H28" s="22" t="str">
        <x:f>IF(C28="","",E28*F28+G28)</x:f>
      </x:c>
    </x:row>
    <x:row r="29">
      <x:c r="A29" s="32"/>
      <x:c r="B29" s="24"/>
      <x:c r="C29" s="24"/>
      <x:c r="D29" s="24"/>
      <x:c r="E29" s="24"/>
      <x:c r="F29" s="28"/>
      <x:c r="G29" s="28"/>
      <x:c r="H29" s="22" t="str">
        <x:f>IF(C29="","",E29*F29+G29)</x:f>
      </x:c>
    </x:row>
    <x:row r="30">
      <x:c r="A30" s="32"/>
      <x:c r="B30" s="24"/>
      <x:c r="C30" s="24"/>
      <x:c r="D30" s="24"/>
      <x:c r="E30" s="24"/>
      <x:c r="F30" s="28"/>
      <x:c r="G30" s="28"/>
      <x:c r="H30" s="22" t="str">
        <x:f>IF(C30="","",E30*F30+G30)</x:f>
      </x:c>
    </x:row>
    <x:row r="31">
      <x:c r="A31" s="32"/>
      <x:c r="B31" s="24"/>
      <x:c r="C31" s="24"/>
      <x:c r="D31" s="24"/>
      <x:c r="E31" s="24"/>
      <x:c r="F31" s="28"/>
      <x:c r="G31" s="28"/>
      <x:c r="H31" s="22" t="str">
        <x:f>IF(C31="","",E31*F31+G31)</x:f>
      </x:c>
    </x:row>
    <x:row r="32">
      <x:c r="A32" s="32"/>
      <x:c r="B32" s="24"/>
      <x:c r="C32" s="24"/>
      <x:c r="D32" s="24"/>
      <x:c r="E32" s="24"/>
      <x:c r="F32" s="28"/>
      <x:c r="G32" s="28"/>
      <x:c r="H32" s="22" t="str">
        <x:f>IF(C32="","",E32*F32+G32)</x:f>
      </x:c>
    </x:row>
    <x:row r="33">
      <x:c r="A33" s="32"/>
      <x:c r="B33" s="24"/>
      <x:c r="C33" s="24"/>
      <x:c r="D33" s="24"/>
      <x:c r="E33" s="24"/>
      <x:c r="F33" s="28"/>
      <x:c r="G33" s="28"/>
      <x:c r="H33" s="22" t="str">
        <x:f>IF(C33="","",E33*F33+G33)</x:f>
      </x:c>
    </x:row>
    <x:row r="34">
      <x:c r="A34" s="32"/>
      <x:c r="B34" s="24"/>
      <x:c r="C34" s="24"/>
      <x:c r="D34" s="24"/>
      <x:c r="E34" s="24"/>
      <x:c r="F34" s="28"/>
      <x:c r="G34" s="28"/>
      <x:c r="H34" s="22" t="str">
        <x:f>IF(C34="","",E34*F34+G34)</x:f>
      </x:c>
    </x:row>
    <x:row r="35">
      <x:c r="A35" s="32"/>
      <x:c r="B35" s="24"/>
      <x:c r="C35" s="24"/>
      <x:c r="D35" s="24"/>
      <x:c r="E35" s="24"/>
      <x:c r="F35" s="28"/>
      <x:c r="G35" s="28"/>
      <x:c r="H35" s="22" t="str">
        <x:f>IF(C35="","",E35*F35+G35)</x:f>
      </x:c>
    </x:row>
    <x:row r="36">
      <x:c r="A36" s="32"/>
      <x:c r="B36" s="24"/>
      <x:c r="C36" s="24"/>
      <x:c r="D36" s="24"/>
      <x:c r="E36" s="24"/>
      <x:c r="F36" s="28"/>
      <x:c r="G36" s="28"/>
      <x:c r="H36" s="22" t="str">
        <x:f>IF(C36="","",E36*F36+G36)</x:f>
      </x:c>
    </x:row>
    <x:row r="37">
      <x:c r="A37" s="32"/>
      <x:c r="B37" s="24"/>
      <x:c r="C37" s="24"/>
      <x:c r="D37" s="24"/>
      <x:c r="E37" s="24"/>
      <x:c r="F37" s="28"/>
      <x:c r="G37" s="28"/>
      <x:c r="H37" s="22" t="str">
        <x:f>IF(C37="","",E37*F37+G37)</x:f>
      </x:c>
    </x:row>
    <x:row r="38">
      <x:c r="A38" s="32"/>
      <x:c r="B38" s="24"/>
      <x:c r="C38" s="24"/>
      <x:c r="D38" s="24"/>
      <x:c r="E38" s="24"/>
      <x:c r="F38" s="28"/>
      <x:c r="G38" s="28"/>
      <x:c r="H38" s="22" t="str">
        <x:f>IF(C38="","",E38*F38+G38)</x:f>
      </x:c>
    </x:row>
    <x:row r="39">
      <x:c r="A39" s="32"/>
      <x:c r="B39" s="24"/>
      <x:c r="C39" s="24"/>
      <x:c r="D39" s="24"/>
      <x:c r="E39" s="24"/>
      <x:c r="F39" s="28"/>
      <x:c r="G39" s="28"/>
      <x:c r="H39" s="22" t="str">
        <x:f>IF(C39="","",E39*F39+G39)</x:f>
      </x:c>
    </x:row>
    <x:row r="40">
      <x:c r="A40" s="32"/>
      <x:c r="B40" s="24"/>
      <x:c r="C40" s="24"/>
      <x:c r="D40" s="24"/>
      <x:c r="E40" s="24"/>
      <x:c r="F40" s="28"/>
      <x:c r="G40" s="28"/>
      <x:c r="H40" s="22" t="str">
        <x:f>IF(C40="","",E40*F40+G40)</x:f>
      </x:c>
    </x:row>
    <x:row r="41">
      <x:c r="A41" s="32"/>
      <x:c r="B41" s="24"/>
      <x:c r="C41" s="24"/>
      <x:c r="D41" s="24"/>
      <x:c r="E41" s="24"/>
      <x:c r="F41" s="28"/>
      <x:c r="G41" s="28"/>
      <x:c r="H41" s="22" t="str">
        <x:f>IF(C41="","",E41*F41+G41)</x:f>
      </x:c>
    </x:row>
    <x:row r="42">
      <x:c r="A42" s="32"/>
      <x:c r="B42" s="24"/>
      <x:c r="C42" s="24"/>
      <x:c r="D42" s="24"/>
      <x:c r="E42" s="24"/>
      <x:c r="F42" s="28"/>
      <x:c r="G42" s="28"/>
      <x:c r="H42" s="22" t="str">
        <x:f>IF(C42="","",E42*F42+G42)</x:f>
      </x:c>
    </x:row>
    <x:row r="43">
      <x:c r="A43" s="32"/>
      <x:c r="B43" s="24"/>
      <x:c r="C43" s="24"/>
      <x:c r="D43" s="24"/>
      <x:c r="E43" s="24"/>
      <x:c r="F43" s="28"/>
      <x:c r="G43" s="28"/>
      <x:c r="H43" s="22" t="str">
        <x:f>IF(C43="","",E43*F43+G43)</x:f>
      </x:c>
    </x:row>
    <x:row r="44">
      <x:c r="A44" s="32"/>
      <x:c r="B44" s="24"/>
      <x:c r="C44" s="24"/>
      <x:c r="D44" s="24"/>
      <x:c r="E44" s="24"/>
      <x:c r="F44" s="28"/>
      <x:c r="G44" s="28"/>
      <x:c r="H44" s="22" t="str">
        <x:f>IF(C44="","",E44*F44+G44)</x:f>
      </x:c>
    </x:row>
    <x:row r="45">
      <x:c r="A45" s="32"/>
      <x:c r="B45" s="24"/>
      <x:c r="C45" s="24"/>
      <x:c r="D45" s="24"/>
      <x:c r="E45" s="24"/>
      <x:c r="F45" s="28"/>
      <x:c r="G45" s="28"/>
      <x:c r="H45" s="22" t="str">
        <x:f>IF(C45="","",E45*F45+G45)</x:f>
      </x:c>
    </x:row>
    <x:row r="46">
      <x:c r="A46" s="32"/>
      <x:c r="B46" s="24"/>
      <x:c r="C46" s="24"/>
      <x:c r="D46" s="24"/>
      <x:c r="E46" s="24"/>
      <x:c r="F46" s="28"/>
      <x:c r="G46" s="28"/>
      <x:c r="H46" s="22" t="str">
        <x:f>IF(C46="","",E46*F46+G46)</x:f>
      </x:c>
    </x:row>
    <x:row r="47">
      <x:c r="A47" s="32"/>
      <x:c r="B47" s="24"/>
      <x:c r="C47" s="24"/>
      <x:c r="D47" s="24"/>
      <x:c r="E47" s="24"/>
      <x:c r="F47" s="28"/>
      <x:c r="G47" s="28"/>
      <x:c r="H47" s="22" t="str">
        <x:f>IF(C47="","",E47*F47+G47)</x:f>
      </x:c>
    </x:row>
    <x:row r="48">
      <x:c r="A48" s="32"/>
      <x:c r="B48" s="24"/>
      <x:c r="C48" s="24"/>
      <x:c r="D48" s="24"/>
      <x:c r="E48" s="24"/>
      <x:c r="F48" s="28"/>
      <x:c r="G48" s="28"/>
      <x:c r="H48" s="22" t="str">
        <x:f>IF(C48="","",E48*F48+G48)</x:f>
      </x:c>
    </x:row>
    <x:row r="49">
      <x:c r="A49" s="32"/>
      <x:c r="B49" s="24"/>
      <x:c r="C49" s="24"/>
      <x:c r="D49" s="24"/>
      <x:c r="E49" s="24"/>
      <x:c r="F49" s="28"/>
      <x:c r="G49" s="28"/>
      <x:c r="H49" s="22" t="str">
        <x:f>IF(C49="","",E49*F49+G49)</x:f>
      </x:c>
    </x:row>
    <x:row r="50">
      <x:c r="A50" s="32"/>
      <x:c r="B50" s="24"/>
      <x:c r="C50" s="24"/>
      <x:c r="D50" s="24"/>
      <x:c r="E50" s="24"/>
      <x:c r="F50" s="28"/>
      <x:c r="G50" s="28"/>
      <x:c r="H50" s="22" t="str">
        <x:f>IF(C50="","",E50*F50+G50)</x:f>
      </x:c>
    </x:row>
    <x:row r="51">
      <x:c r="A51" s="32"/>
      <x:c r="B51" s="24"/>
      <x:c r="C51" s="24"/>
      <x:c r="D51" s="24"/>
      <x:c r="E51" s="24"/>
      <x:c r="F51" s="28"/>
      <x:c r="G51" s="28"/>
      <x:c r="H51" s="22" t="str">
        <x:f>IF(C51="","",E51*F51+G51)</x:f>
      </x:c>
    </x:row>
    <x:row r="52">
      <x:c r="A52" s="32"/>
      <x:c r="B52" s="24"/>
      <x:c r="C52" s="24"/>
      <x:c r="D52" s="24"/>
      <x:c r="E52" s="24"/>
      <x:c r="F52" s="28"/>
      <x:c r="G52" s="28"/>
      <x:c r="H52" s="22" t="str">
        <x:f>IF(C52="","",E52*F52+G52)</x:f>
      </x:c>
    </x:row>
    <x:row r="53">
      <x:c r="A53" s="32"/>
      <x:c r="B53" s="24"/>
      <x:c r="C53" s="24"/>
      <x:c r="D53" s="24"/>
      <x:c r="E53" s="24"/>
      <x:c r="F53" s="28"/>
      <x:c r="G53" s="28"/>
      <x:c r="H53" s="22" t="str">
        <x:f>IF(C53="","",E53*F53+G53)</x:f>
      </x:c>
    </x:row>
    <x:row r="54">
      <x:c r="A54" s="32"/>
      <x:c r="B54" s="24"/>
      <x:c r="C54" s="24"/>
      <x:c r="D54" s="24"/>
      <x:c r="E54" s="24"/>
      <x:c r="F54" s="28"/>
      <x:c r="G54" s="28"/>
      <x:c r="H54" s="22" t="str">
        <x:f>IF(C54="","",E54*F54+G54)</x:f>
      </x:c>
    </x:row>
    <x:row r="55">
      <x:c r="A55" s="32"/>
      <x:c r="B55" s="24"/>
      <x:c r="C55" s="24"/>
      <x:c r="D55" s="24"/>
      <x:c r="E55" s="24"/>
      <x:c r="F55" s="28"/>
      <x:c r="G55" s="28"/>
      <x:c r="H55" s="22" t="str">
        <x:f>IF(C55="","",E55*F55+G55)</x:f>
      </x:c>
    </x:row>
    <x:row r="56">
      <x:c r="A56" s="32"/>
      <x:c r="B56" s="24"/>
      <x:c r="C56" s="24"/>
      <x:c r="D56" s="24"/>
      <x:c r="E56" s="24"/>
      <x:c r="F56" s="28"/>
      <x:c r="G56" s="28"/>
      <x:c r="H56" s="22" t="str">
        <x:f>IF(C56="","",E56*F56+G56)</x:f>
      </x:c>
    </x:row>
    <x:row r="57">
      <x:c r="A57" s="32"/>
      <x:c r="B57" s="24"/>
      <x:c r="C57" s="24"/>
      <x:c r="D57" s="24"/>
      <x:c r="E57" s="24"/>
      <x:c r="F57" s="28"/>
      <x:c r="G57" s="28"/>
      <x:c r="H57" s="22" t="str">
        <x:f>IF(C57="","",E57*F57+G57)</x:f>
      </x:c>
    </x:row>
    <x:row r="58">
      <x:c r="A58" s="32"/>
      <x:c r="B58" s="24"/>
      <x:c r="C58" s="24"/>
      <x:c r="D58" s="24"/>
      <x:c r="E58" s="24"/>
      <x:c r="F58" s="28"/>
      <x:c r="G58" s="28"/>
      <x:c r="H58" s="22" t="str">
        <x:f>IF(C58="","",E58*F58+G58)</x:f>
      </x:c>
    </x:row>
    <x:row r="59">
      <x:c r="A59" s="32"/>
      <x:c r="B59" s="24"/>
      <x:c r="C59" s="24"/>
      <x:c r="D59" s="24"/>
      <x:c r="E59" s="24"/>
      <x:c r="F59" s="28"/>
      <x:c r="G59" s="28"/>
      <x:c r="H59" s="22" t="str">
        <x:f>IF(C59="","",E59*F59+G59)</x:f>
      </x:c>
    </x:row>
    <x:row r="60">
      <x:c r="A60" s="32"/>
      <x:c r="B60" s="24"/>
      <x:c r="C60" s="24"/>
      <x:c r="D60" s="24"/>
      <x:c r="E60" s="24"/>
      <x:c r="F60" s="28"/>
      <x:c r="G60" s="28"/>
      <x:c r="H60" s="22" t="str">
        <x:f>IF(C60="","",E60*F60+G60)</x:f>
      </x:c>
    </x:row>
    <x:row r="61">
      <x:c r="A61" s="32"/>
      <x:c r="B61" s="24"/>
      <x:c r="C61" s="24"/>
      <x:c r="D61" s="24"/>
      <x:c r="E61" s="24"/>
      <x:c r="F61" s="28"/>
      <x:c r="G61" s="28"/>
      <x:c r="H61" s="22" t="str">
        <x:f>IF(C61="","",E61*F61+G61)</x:f>
      </x:c>
    </x:row>
    <x:row r="62">
      <x:c r="A62" s="32"/>
      <x:c r="B62" s="24"/>
      <x:c r="C62" s="24"/>
      <x:c r="D62" s="24"/>
      <x:c r="E62" s="24"/>
      <x:c r="F62" s="28"/>
      <x:c r="G62" s="28"/>
      <x:c r="H62" s="22" t="str">
        <x:f>IF(C62="","",E62*F62+G62)</x:f>
      </x:c>
    </x:row>
    <x:row r="63">
      <x:c r="A63" s="32"/>
      <x:c r="B63" s="24"/>
      <x:c r="C63" s="24"/>
      <x:c r="D63" s="24"/>
      <x:c r="E63" s="24"/>
      <x:c r="F63" s="28"/>
      <x:c r="G63" s="28"/>
      <x:c r="H63" s="22" t="str">
        <x:f>IF(C63="","",E63*F63+G63)</x:f>
      </x:c>
    </x:row>
    <x:row r="64">
      <x:c r="A64" s="32"/>
      <x:c r="B64" s="24"/>
      <x:c r="C64" s="24"/>
      <x:c r="D64" s="24"/>
      <x:c r="E64" s="24"/>
      <x:c r="F64" s="28"/>
      <x:c r="G64" s="28"/>
      <x:c r="H64" s="22" t="str">
        <x:f>IF(C64="","",E64*F64+G64)</x:f>
      </x:c>
    </x:row>
    <x:row r="65">
      <x:c r="A65" s="32"/>
      <x:c r="B65" s="24"/>
      <x:c r="C65" s="24"/>
      <x:c r="D65" s="24"/>
      <x:c r="E65" s="24"/>
      <x:c r="F65" s="28"/>
      <x:c r="G65" s="28"/>
      <x:c r="H65" s="22" t="str">
        <x:f>IF(C65="","",E65*F65+G65)</x:f>
      </x:c>
    </x:row>
    <x:row r="66">
      <x:c r="A66" s="32"/>
      <x:c r="B66" s="24"/>
      <x:c r="C66" s="24"/>
      <x:c r="D66" s="24"/>
      <x:c r="E66" s="24"/>
      <x:c r="F66" s="28"/>
      <x:c r="G66" s="28"/>
      <x:c r="H66" s="22" t="str">
        <x:f>IF(C66="","",E66*F66+G66)</x:f>
      </x:c>
    </x:row>
    <x:row r="67">
      <x:c r="A67" s="32"/>
      <x:c r="B67" s="24"/>
      <x:c r="C67" s="24"/>
      <x:c r="D67" s="24"/>
      <x:c r="E67" s="24"/>
      <x:c r="F67" s="28"/>
      <x:c r="G67" s="28"/>
      <x:c r="H67" s="22" t="str">
        <x:f>IF(C67="","",E67*F67+G67)</x:f>
      </x:c>
    </x:row>
    <x:row r="68">
      <x:c r="A68" s="32"/>
      <x:c r="B68" s="24"/>
      <x:c r="C68" s="24"/>
      <x:c r="D68" s="24"/>
      <x:c r="E68" s="24"/>
      <x:c r="F68" s="28"/>
      <x:c r="G68" s="28"/>
      <x:c r="H68" s="22" t="str">
        <x:f>IF(C68="","",E68*F68+G68)</x:f>
      </x:c>
    </x:row>
    <x:row r="69">
      <x:c r="A69" s="32"/>
      <x:c r="B69" s="24"/>
      <x:c r="C69" s="24"/>
      <x:c r="D69" s="24"/>
      <x:c r="E69" s="24"/>
      <x:c r="F69" s="28"/>
      <x:c r="G69" s="28"/>
      <x:c r="H69" s="22" t="str">
        <x:f>IF(C69="","",E69*F69+G69)</x:f>
      </x:c>
    </x:row>
    <x:row r="70">
      <x:c r="A70" s="32"/>
      <x:c r="B70" s="24"/>
      <x:c r="C70" s="24"/>
      <x:c r="D70" s="24"/>
      <x:c r="E70" s="24"/>
      <x:c r="F70" s="28"/>
      <x:c r="G70" s="28"/>
      <x:c r="H70" s="22" t="str">
        <x:f>IF(C70="","",E70*F70+G70)</x:f>
      </x:c>
    </x:row>
    <x:row r="71">
      <x:c r="A71" s="32"/>
      <x:c r="B71" s="24"/>
      <x:c r="C71" s="24"/>
      <x:c r="D71" s="24"/>
      <x:c r="E71" s="24"/>
      <x:c r="F71" s="28"/>
      <x:c r="G71" s="28"/>
      <x:c r="H71" s="22" t="str">
        <x:f>IF(C71="","",E71*F71+G71)</x:f>
      </x:c>
    </x:row>
    <x:row r="72">
      <x:c r="A72" s="32"/>
      <x:c r="B72" s="24"/>
      <x:c r="C72" s="24"/>
      <x:c r="D72" s="24"/>
      <x:c r="E72" s="24"/>
      <x:c r="F72" s="28"/>
      <x:c r="G72" s="28"/>
      <x:c r="H72" s="22" t="str">
        <x:f>IF(C72="","",E72*F72+G72)</x:f>
      </x:c>
    </x:row>
    <x:row r="73">
      <x:c r="A73" s="32"/>
      <x:c r="B73" s="24"/>
      <x:c r="C73" s="24"/>
      <x:c r="D73" s="24"/>
      <x:c r="E73" s="24"/>
      <x:c r="F73" s="28"/>
      <x:c r="G73" s="28"/>
      <x:c r="H73" s="22" t="str">
        <x:f>IF(C73="","",E73*F73+G73)</x:f>
      </x:c>
    </x:row>
    <x:row r="74">
      <x:c r="A74" s="32"/>
      <x:c r="B74" s="24"/>
      <x:c r="C74" s="24"/>
      <x:c r="D74" s="24"/>
      <x:c r="E74" s="24"/>
      <x:c r="F74" s="28"/>
      <x:c r="G74" s="28"/>
      <x:c r="H74" s="22" t="str">
        <x:f>IF(C74="","",E74*F74+G74)</x:f>
      </x:c>
    </x:row>
    <x:row r="75">
      <x:c r="A75" s="32"/>
      <x:c r="B75" s="24"/>
      <x:c r="C75" s="24"/>
      <x:c r="D75" s="24"/>
      <x:c r="E75" s="24"/>
      <x:c r="F75" s="28"/>
      <x:c r="G75" s="28"/>
      <x:c r="H75" s="22" t="str">
        <x:f>IF(C75="","",E75*F75+G75)</x:f>
      </x:c>
    </x:row>
    <x:row r="76">
      <x:c r="A76" s="32"/>
      <x:c r="B76" s="24"/>
      <x:c r="C76" s="24"/>
      <x:c r="D76" s="24"/>
      <x:c r="E76" s="24"/>
      <x:c r="F76" s="28"/>
      <x:c r="G76" s="28"/>
      <x:c r="H76" s="22" t="str">
        <x:f>IF(C76="","",E76*F76+G76)</x:f>
      </x:c>
    </x:row>
    <x:row r="77">
      <x:c r="A77" s="32"/>
      <x:c r="B77" s="24"/>
      <x:c r="C77" s="24"/>
      <x:c r="D77" s="24"/>
      <x:c r="E77" s="24"/>
      <x:c r="F77" s="28"/>
      <x:c r="G77" s="28"/>
      <x:c r="H77" s="22" t="str">
        <x:f>IF(C77="","",E77*F77+G77)</x:f>
      </x:c>
    </x:row>
    <x:row r="78">
      <x:c r="A78" s="32"/>
      <x:c r="B78" s="24"/>
      <x:c r="C78" s="24"/>
      <x:c r="D78" s="24"/>
      <x:c r="E78" s="24"/>
      <x:c r="F78" s="28"/>
      <x:c r="G78" s="28"/>
      <x:c r="H78" s="22" t="str">
        <x:f>IF(C78="","",E78*F78+G78)</x:f>
      </x:c>
    </x:row>
    <x:row r="79">
      <x:c r="A79" s="32"/>
      <x:c r="B79" s="24"/>
      <x:c r="C79" s="24"/>
      <x:c r="D79" s="24"/>
      <x:c r="E79" s="24"/>
      <x:c r="F79" s="28"/>
      <x:c r="G79" s="28"/>
      <x:c r="H79" s="22" t="str">
        <x:f>IF(C79="","",E79*F79+G79)</x:f>
      </x:c>
    </x:row>
    <x:row r="80">
      <x:c r="A80" s="32"/>
      <x:c r="B80" s="24"/>
      <x:c r="C80" s="24"/>
      <x:c r="D80" s="24"/>
      <x:c r="E80" s="24"/>
      <x:c r="F80" s="28"/>
      <x:c r="G80" s="28"/>
      <x:c r="H80" s="22" t="str">
        <x:f>IF(C80="","",E80*F80+G80)</x:f>
      </x:c>
    </x:row>
    <x:row r="81">
      <x:c r="A81" s="32"/>
      <x:c r="B81" s="24"/>
      <x:c r="C81" s="24"/>
      <x:c r="D81" s="24"/>
      <x:c r="E81" s="24"/>
      <x:c r="F81" s="28"/>
      <x:c r="G81" s="28"/>
      <x:c r="H81" s="22" t="str">
        <x:f>IF(C81="","",E81*F81+G81)</x:f>
      </x:c>
    </x:row>
    <x:row r="82">
      <x:c r="A82" s="32"/>
      <x:c r="B82" s="24"/>
      <x:c r="C82" s="24"/>
      <x:c r="D82" s="24"/>
      <x:c r="E82" s="24"/>
      <x:c r="F82" s="28"/>
      <x:c r="G82" s="28"/>
      <x:c r="H82" s="22" t="str">
        <x:f>IF(C82="","",E82*F82+G82)</x:f>
      </x:c>
    </x:row>
    <x:row r="83">
      <x:c r="A83" s="32"/>
      <x:c r="B83" s="24"/>
      <x:c r="C83" s="24"/>
      <x:c r="D83" s="24"/>
      <x:c r="E83" s="24"/>
      <x:c r="F83" s="28"/>
      <x:c r="G83" s="28"/>
      <x:c r="H83" s="22" t="str">
        <x:f>IF(C83="","",E83*F83+G83)</x:f>
      </x:c>
    </x:row>
    <x:row r="84">
      <x:c r="A84" s="32"/>
      <x:c r="B84" s="24"/>
      <x:c r="C84" s="24"/>
      <x:c r="D84" s="24"/>
      <x:c r="E84" s="24"/>
      <x:c r="F84" s="28"/>
      <x:c r="G84" s="28"/>
      <x:c r="H84" s="22" t="str">
        <x:f>IF(C84="","",E84*F84+G84)</x:f>
      </x:c>
    </x:row>
    <x:row r="85">
      <x:c r="A85" s="32"/>
      <x:c r="B85" s="24"/>
      <x:c r="C85" s="24"/>
      <x:c r="D85" s="24"/>
      <x:c r="E85" s="24"/>
      <x:c r="F85" s="28"/>
      <x:c r="G85" s="28"/>
      <x:c r="H85" s="22" t="str">
        <x:f>IF(C85="","",E85*F85+G85)</x:f>
      </x:c>
    </x:row>
    <x:row r="86">
      <x:c r="A86" s="32"/>
      <x:c r="B86" s="24"/>
      <x:c r="C86" s="24"/>
      <x:c r="D86" s="24"/>
      <x:c r="E86" s="24"/>
      <x:c r="F86" s="28"/>
      <x:c r="G86" s="28"/>
      <x:c r="H86" s="22" t="str">
        <x:f>IF(C86="","",E86*F86+G86)</x:f>
      </x:c>
    </x:row>
    <x:row r="87">
      <x:c r="A87" s="32"/>
      <x:c r="B87" s="24"/>
      <x:c r="C87" s="24"/>
      <x:c r="D87" s="24"/>
      <x:c r="E87" s="24"/>
      <x:c r="F87" s="28"/>
      <x:c r="G87" s="28"/>
      <x:c r="H87" s="22" t="str">
        <x:f>IF(C87="","",E87*F87+G87)</x:f>
      </x:c>
    </x:row>
    <x:row r="88">
      <x:c r="A88" s="32"/>
      <x:c r="B88" s="24"/>
      <x:c r="C88" s="24"/>
      <x:c r="D88" s="24"/>
      <x:c r="E88" s="24"/>
      <x:c r="F88" s="28"/>
      <x:c r="G88" s="28"/>
      <x:c r="H88" s="22" t="str">
        <x:f>IF(C88="","",E88*F88+G88)</x:f>
      </x:c>
    </x:row>
    <x:row r="89">
      <x:c r="A89" s="32"/>
      <x:c r="B89" s="24"/>
      <x:c r="C89" s="24"/>
      <x:c r="D89" s="24"/>
      <x:c r="E89" s="24"/>
      <x:c r="F89" s="28"/>
      <x:c r="G89" s="28"/>
      <x:c r="H89" s="22" t="str">
        <x:f>IF(C89="","",E89*F89+G89)</x:f>
      </x:c>
    </x:row>
    <x:row r="90">
      <x:c r="A90" s="32"/>
      <x:c r="B90" s="24"/>
      <x:c r="C90" s="24"/>
      <x:c r="D90" s="24"/>
      <x:c r="E90" s="24"/>
      <x:c r="F90" s="28"/>
      <x:c r="G90" s="28"/>
      <x:c r="H90" s="22" t="str">
        <x:f>IF(C90="","",E90*F90+G90)</x:f>
      </x:c>
    </x:row>
    <x:row r="91">
      <x:c r="A91" s="32"/>
      <x:c r="B91" s="24"/>
      <x:c r="C91" s="24"/>
      <x:c r="D91" s="24"/>
      <x:c r="E91" s="24"/>
      <x:c r="F91" s="28"/>
      <x:c r="G91" s="28"/>
      <x:c r="H91" s="22" t="str">
        <x:f>IF(C91="","",E91*F91+G91)</x:f>
      </x:c>
    </x:row>
    <x:row r="92">
      <x:c r="A92" s="32"/>
      <x:c r="B92" s="24"/>
      <x:c r="C92" s="24"/>
      <x:c r="D92" s="24"/>
      <x:c r="E92" s="24"/>
      <x:c r="F92" s="28"/>
      <x:c r="G92" s="28"/>
      <x:c r="H92" s="22" t="str">
        <x:f>IF(C92="","",E92*F92+G92)</x:f>
      </x:c>
    </x:row>
    <x:row r="93">
      <x:c r="A93" s="32"/>
      <x:c r="B93" s="24"/>
      <x:c r="C93" s="24"/>
      <x:c r="D93" s="24"/>
      <x:c r="E93" s="24"/>
      <x:c r="F93" s="28"/>
      <x:c r="G93" s="28"/>
      <x:c r="H93" s="22" t="str">
        <x:f>IF(C93="","",E93*F93+G93)</x:f>
      </x:c>
    </x:row>
    <x:row r="94">
      <x:c r="A94" s="32"/>
      <x:c r="B94" s="24"/>
      <x:c r="C94" s="24"/>
      <x:c r="D94" s="24"/>
      <x:c r="E94" s="24"/>
      <x:c r="F94" s="28"/>
      <x:c r="G94" s="28"/>
      <x:c r="H94" s="22" t="str">
        <x:f>IF(C94="","",E94*F94+G94)</x:f>
      </x:c>
    </x:row>
    <x:row r="95">
      <x:c r="A95" s="32"/>
      <x:c r="B95" s="24"/>
      <x:c r="C95" s="24"/>
      <x:c r="D95" s="24"/>
      <x:c r="E95" s="24"/>
      <x:c r="F95" s="28"/>
      <x:c r="G95" s="28"/>
      <x:c r="H95" s="22" t="str">
        <x:f>IF(C95="","",E95*F95+G95)</x:f>
      </x:c>
    </x:row>
    <x:row r="96">
      <x:c r="A96" s="32"/>
      <x:c r="B96" s="24"/>
      <x:c r="C96" s="24"/>
      <x:c r="D96" s="24"/>
      <x:c r="E96" s="24"/>
      <x:c r="F96" s="28"/>
      <x:c r="G96" s="28"/>
      <x:c r="H96" s="22" t="str">
        <x:f>IF(C96="","",E96*F96+G96)</x:f>
      </x:c>
    </x:row>
    <x:row r="97">
      <x:c r="A97" s="32"/>
      <x:c r="B97" s="24"/>
      <x:c r="C97" s="24"/>
      <x:c r="D97" s="24"/>
      <x:c r="E97" s="24"/>
      <x:c r="F97" s="28"/>
      <x:c r="G97" s="28"/>
      <x:c r="H97" s="22" t="str">
        <x:f>IF(C97="","",E97*F97+G97)</x:f>
      </x:c>
    </x:row>
    <x:row r="98">
      <x:c r="A98" s="32"/>
      <x:c r="B98" s="24"/>
      <x:c r="C98" s="24"/>
      <x:c r="D98" s="24"/>
      <x:c r="E98" s="24"/>
      <x:c r="F98" s="28"/>
      <x:c r="G98" s="28"/>
      <x:c r="H98" s="22" t="str">
        <x:f>IF(C98="","",E98*F98+G98)</x:f>
      </x:c>
    </x:row>
    <x:row r="99">
      <x:c r="A99" s="32"/>
      <x:c r="B99" s="24"/>
      <x:c r="C99" s="24"/>
      <x:c r="D99" s="24"/>
      <x:c r="E99" s="24"/>
      <x:c r="F99" s="28"/>
      <x:c r="G99" s="28"/>
      <x:c r="H99" s="22" t="str">
        <x:f>IF(C99="","",E99*F99+G99)</x:f>
      </x:c>
    </x:row>
    <x:row r="100">
      <x:c r="A100" s="32"/>
      <x:c r="B100" s="24"/>
      <x:c r="C100" s="24"/>
      <x:c r="D100" s="24"/>
      <x:c r="E100" s="24"/>
      <x:c r="F100" s="28"/>
      <x:c r="G100" s="28"/>
      <x:c r="H100" s="22" t="str">
        <x:f>IF(C100="","",E100*F100+G100)</x:f>
      </x:c>
    </x:row>
    <x:row r="101">
      <x:c r="A101" s="32"/>
      <x:c r="B101" s="24"/>
      <x:c r="C101" s="24"/>
      <x:c r="D101" s="24"/>
      <x:c r="E101" s="24"/>
      <x:c r="F101" s="28"/>
      <x:c r="G101" s="28"/>
      <x:c r="H101" s="22" t="str">
        <x:f>IF(C101="","",E101*F101+G101)</x:f>
      </x:c>
    </x:row>
    <x:row r="102">
      <x:c r="A102" s="32"/>
      <x:c r="B102" s="24"/>
      <x:c r="C102" s="24"/>
      <x:c r="D102" s="24"/>
      <x:c r="E102" s="24"/>
      <x:c r="F102" s="28"/>
      <x:c r="G102" s="28"/>
      <x:c r="H102" s="22" t="str">
        <x:f>IF(C102="","",E102*F102+G102)</x:f>
      </x:c>
    </x:row>
    <x:row r="103">
      <x:c r="A103" s="32"/>
      <x:c r="B103" s="24"/>
      <x:c r="C103" s="24"/>
      <x:c r="D103" s="24"/>
      <x:c r="E103" s="24"/>
      <x:c r="F103" s="28"/>
      <x:c r="G103" s="28"/>
      <x:c r="H103" s="22" t="str">
        <x:f>IF(C103="","",E103*F103+G103)</x:f>
      </x:c>
    </x:row>
    <x:row r="104">
      <x:c r="A104" s="32"/>
      <x:c r="B104" s="24"/>
      <x:c r="C104" s="24"/>
      <x:c r="D104" s="24"/>
      <x:c r="E104" s="24"/>
      <x:c r="F104" s="28"/>
      <x:c r="G104" s="28"/>
      <x:c r="H104" s="22" t="str">
        <x:f>IF(C104="","",E104*F104+G104)</x:f>
      </x:c>
    </x:row>
    <x:row r="105">
      <x:c r="A105" s="32"/>
      <x:c r="B105" s="24"/>
      <x:c r="C105" s="24"/>
      <x:c r="D105" s="24"/>
      <x:c r="E105" s="24"/>
      <x:c r="F105" s="28"/>
      <x:c r="G105" s="28"/>
      <x:c r="H105" s="22" t="str">
        <x:f>IF(C105="","",E105*F105+G105)</x:f>
      </x:c>
    </x:row>
    <x:row r="106">
      <x:c r="A106" s="32"/>
      <x:c r="B106" s="24"/>
      <x:c r="C106" s="24"/>
      <x:c r="D106" s="24"/>
      <x:c r="E106" s="24"/>
      <x:c r="F106" s="28"/>
      <x:c r="G106" s="28"/>
      <x:c r="H106" s="22" t="str">
        <x:f>IF(C106="","",E106*F106+G106)</x:f>
      </x:c>
    </x:row>
    <x:row r="107">
      <x:c r="A107" s="32"/>
      <x:c r="B107" s="24"/>
      <x:c r="C107" s="24"/>
      <x:c r="D107" s="24"/>
      <x:c r="E107" s="24"/>
      <x:c r="F107" s="28"/>
      <x:c r="G107" s="28"/>
      <x:c r="H107" s="22" t="str">
        <x:f>IF(C107="","",E107*F107+G107)</x:f>
      </x:c>
    </x:row>
    <x:row r="108">
      <x:c r="A108" s="32"/>
      <x:c r="B108" s="24"/>
      <x:c r="C108" s="24"/>
      <x:c r="D108" s="24"/>
      <x:c r="E108" s="24"/>
      <x:c r="F108" s="28"/>
      <x:c r="G108" s="28"/>
      <x:c r="H108" s="22" t="str">
        <x:f>IF(C108="","",E108*F108+G108)</x:f>
      </x:c>
    </x:row>
    <x:row r="109">
      <x:c r="A109" s="32"/>
      <x:c r="B109" s="24"/>
      <x:c r="C109" s="24"/>
      <x:c r="D109" s="24"/>
      <x:c r="E109" s="24"/>
      <x:c r="F109" s="28"/>
      <x:c r="G109" s="28"/>
      <x:c r="H109" s="22" t="str">
        <x:f>IF(C109="","",E109*F109+G109)</x:f>
      </x:c>
    </x:row>
    <x:row r="110">
      <x:c r="A110" s="32"/>
      <x:c r="B110" s="24"/>
      <x:c r="C110" s="24"/>
      <x:c r="D110" s="24"/>
      <x:c r="E110" s="24"/>
      <x:c r="F110" s="28"/>
      <x:c r="G110" s="28"/>
      <x:c r="H110" s="22" t="str">
        <x:f>IF(C110="","",E110*F110+G110)</x:f>
      </x:c>
    </x:row>
    <x:row r="111">
      <x:c r="A111" s="32"/>
      <x:c r="B111" s="24"/>
      <x:c r="C111" s="24"/>
      <x:c r="D111" s="24"/>
      <x:c r="E111" s="24"/>
      <x:c r="F111" s="28"/>
      <x:c r="G111" s="28"/>
      <x:c r="H111" s="22" t="str">
        <x:f>IF(C111="","",E111*F111+G111)</x:f>
      </x:c>
    </x:row>
    <x:row r="112">
      <x:c r="A112" s="32"/>
      <x:c r="B112" s="24"/>
      <x:c r="C112" s="24"/>
      <x:c r="D112" s="24"/>
      <x:c r="E112" s="24"/>
      <x:c r="F112" s="28"/>
      <x:c r="G112" s="28"/>
      <x:c r="H112" s="22" t="str">
        <x:f>IF(C112="","",E112*F112+G112)</x:f>
      </x:c>
    </x:row>
    <x:row r="113">
      <x:c r="A113" s="32"/>
      <x:c r="B113" s="24"/>
      <x:c r="C113" s="24"/>
      <x:c r="D113" s="24"/>
      <x:c r="E113" s="24"/>
      <x:c r="F113" s="28"/>
      <x:c r="G113" s="28"/>
      <x:c r="H113" s="22" t="str">
        <x:f>IF(C113="","",E113*F113+G113)</x:f>
      </x:c>
    </x:row>
    <x:row r="114">
      <x:c r="A114" s="32"/>
      <x:c r="B114" s="24"/>
      <x:c r="C114" s="24"/>
      <x:c r="D114" s="24"/>
      <x:c r="E114" s="24"/>
      <x:c r="F114" s="28"/>
      <x:c r="G114" s="28"/>
      <x:c r="H114" s="22" t="str">
        <x:f>IF(C114="","",E114*F114+G114)</x:f>
      </x:c>
    </x:row>
    <x:row r="115">
      <x:c r="A115" s="32"/>
      <x:c r="B115" s="24"/>
      <x:c r="C115" s="24"/>
      <x:c r="D115" s="24"/>
      <x:c r="E115" s="24"/>
      <x:c r="F115" s="28"/>
      <x:c r="G115" s="28"/>
      <x:c r="H115" s="22" t="str">
        <x:f>IF(C115="","",E115*F115+G115)</x:f>
      </x:c>
    </x:row>
    <x:row r="116">
      <x:c r="A116" s="32"/>
      <x:c r="B116" s="24"/>
      <x:c r="C116" s="24"/>
      <x:c r="D116" s="24"/>
      <x:c r="E116" s="24"/>
      <x:c r="F116" s="28"/>
      <x:c r="G116" s="28"/>
      <x:c r="H116" s="22" t="str">
        <x:f>IF(C116="","",E116*F116+G116)</x:f>
      </x:c>
    </x:row>
    <x:row r="117">
      <x:c r="A117" s="32"/>
      <x:c r="B117" s="24"/>
      <x:c r="C117" s="24"/>
      <x:c r="D117" s="24"/>
      <x:c r="E117" s="24"/>
      <x:c r="F117" s="28"/>
      <x:c r="G117" s="28"/>
      <x:c r="H117" s="22" t="str">
        <x:f>IF(C117="","",E117*F117+G117)</x:f>
      </x:c>
    </x:row>
    <x:row r="118">
      <x:c r="A118" s="32"/>
      <x:c r="B118" s="24"/>
      <x:c r="C118" s="24"/>
      <x:c r="D118" s="24"/>
      <x:c r="E118" s="24"/>
      <x:c r="F118" s="28"/>
      <x:c r="G118" s="28"/>
      <x:c r="H118" s="22" t="str">
        <x:f>IF(C118="","",E118*F118+G118)</x:f>
      </x:c>
    </x:row>
    <x:row r="119">
      <x:c r="A119" s="32"/>
      <x:c r="B119" s="24"/>
      <x:c r="C119" s="24"/>
      <x:c r="D119" s="24"/>
      <x:c r="E119" s="24"/>
      <x:c r="F119" s="28"/>
      <x:c r="G119" s="28"/>
      <x:c r="H119" s="22" t="str">
        <x:f>IF(C119="","",E119*F119+G119)</x:f>
      </x:c>
    </x:row>
    <x:row r="120">
      <x:c r="A120" s="32"/>
      <x:c r="B120" s="24"/>
      <x:c r="C120" s="24"/>
      <x:c r="D120" s="24"/>
      <x:c r="E120" s="24"/>
      <x:c r="F120" s="28"/>
      <x:c r="G120" s="28"/>
      <x:c r="H120" s="22" t="str">
        <x:f>IF(C120="","",E120*F120+G120)</x:f>
      </x:c>
    </x:row>
    <x:row r="121">
      <x:c r="A121" s="32"/>
      <x:c r="B121" s="24"/>
      <x:c r="C121" s="24"/>
      <x:c r="D121" s="24"/>
      <x:c r="E121" s="24"/>
      <x:c r="F121" s="28"/>
      <x:c r="G121" s="28"/>
      <x:c r="H121" s="22" t="str">
        <x:f>IF(C121="","",E121*F121+G121)</x:f>
      </x:c>
    </x:row>
    <x:row r="122">
      <x:c r="A122" s="32"/>
      <x:c r="B122" s="24"/>
      <x:c r="C122" s="24"/>
      <x:c r="D122" s="24"/>
      <x:c r="E122" s="24"/>
      <x:c r="F122" s="28"/>
      <x:c r="G122" s="28"/>
      <x:c r="H122" s="22" t="str">
        <x:f>IF(C122="","",E122*F122+G122)</x:f>
      </x:c>
    </x:row>
    <x:row r="123">
      <x:c r="A123" s="32"/>
      <x:c r="B123" s="24"/>
      <x:c r="C123" s="24"/>
      <x:c r="D123" s="24"/>
      <x:c r="E123" s="24"/>
      <x:c r="F123" s="28"/>
      <x:c r="G123" s="28"/>
      <x:c r="H123" s="22" t="str">
        <x:f>IF(C123="","",E123*F123+G123)</x:f>
      </x:c>
    </x:row>
    <x:row r="124">
      <x:c r="A124" s="32"/>
      <x:c r="B124" s="24"/>
      <x:c r="C124" s="24"/>
      <x:c r="D124" s="24"/>
      <x:c r="E124" s="24"/>
      <x:c r="F124" s="28"/>
      <x:c r="G124" s="28"/>
      <x:c r="H124" s="22" t="str">
        <x:f>IF(C124="","",E124*F124+G124)</x:f>
      </x:c>
    </x:row>
    <x:row r="125">
      <x:c r="A125" s="32"/>
      <x:c r="B125" s="24"/>
      <x:c r="C125" s="24"/>
      <x:c r="D125" s="24"/>
      <x:c r="E125" s="24"/>
      <x:c r="F125" s="28"/>
      <x:c r="G125" s="28"/>
      <x:c r="H125" s="22" t="str">
        <x:f>IF(C125="","",E125*F125+G125)</x:f>
      </x:c>
    </x:row>
    <x:row r="126">
      <x:c r="A126" s="32"/>
      <x:c r="B126" s="24"/>
      <x:c r="C126" s="24"/>
      <x:c r="D126" s="24"/>
      <x:c r="E126" s="24"/>
      <x:c r="F126" s="28"/>
      <x:c r="G126" s="28"/>
      <x:c r="H126" s="22" t="str">
        <x:f>IF(C126="","",E126*F126+G126)</x:f>
      </x:c>
    </x:row>
  </x:sheetData>
  <x:mergeCells>
    <x:mergeCell ref="A1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24" hidden="0" customWidth="1"/>
    <x:col min="3" max="3" width="20" hidden="0" customWidth="1"/>
    <x:col min="4" max="4" width="36" hidden="0" customWidth="1"/>
    <x:col min="5" max="5" width="19" hidden="0" customWidth="1"/>
    <x:col min="6" max="6" width="17" hidden="0" customWidth="1"/>
    <x:col min="7" max="7" width="23" hidden="0" customWidth="1"/>
    <x:col min="8" max="8" width="34" hidden="0" customWidth="1"/>
  </x:cols>
  <x:sheetData>
    <x:row r="1" ht="26" customHeight="1">
      <x:c r="A1" s="4" t="str">
        <x:v>SUPPLY USAGE LOG</x:v>
      </x:c>
      <x:c r="B1" s="4"/>
      <x:c r="C1" s="4"/>
      <x:c r="D1" s="4"/>
      <x:c r="E1" s="4"/>
      <x:c r="F1" s="4"/>
      <x:c r="G1" s="4"/>
      <x:c r="H1" s="4"/>
    </x:row>
    <x:row r="2" ht="26" customHeight="1">
      <x:c r="A2" s="4"/>
      <x:c r="B2" s="4"/>
      <x:c r="C2" s="4"/>
      <x:c r="D2" s="4"/>
      <x:c r="E2" s="4"/>
      <x:c r="F2" s="4"/>
      <x:c r="G2" s="4"/>
      <x:c r="H2" s="4"/>
    </x:row>
    <x:row r="3" ht="25" customHeight="1">
      <x:c r="A3" s="9" t="str">
        <x:v>Record materials when they leave supply storage and enter a wreath or project—even if that wreath is still unsold.</x:v>
      </x:c>
      <x:c r="B3" s="9"/>
      <x:c r="C3" s="9"/>
      <x:c r="D3" s="9"/>
      <x:c r="E3" s="9"/>
      <x:c r="F3" s="9"/>
      <x:c r="G3" s="9"/>
      <x:c r="H3" s="9"/>
    </x:row>
    <x:row r="6" ht="34" customHeight="1">
      <x:c r="A6" s="15" t="str">
        <x:v>Date Used</x:v>
      </x:c>
      <x:c r="B6" s="15" t="str">
        <x:v>Wreath / Order ID</x:v>
      </x:c>
      <x:c r="C6" s="15" t="str">
        <x:v>SKU</x:v>
      </x:c>
      <x:c r="D6" s="15" t="str">
        <x:v>Supply</x:v>
      </x:c>
      <x:c r="E6" s="15" t="str">
        <x:v>Quantity Used</x:v>
      </x:c>
      <x:c r="F6" s="15" t="str">
        <x:v>Cost / Unit</x:v>
      </x:c>
      <x:c r="G6" s="15" t="str">
        <x:v>Materials Used Cost</x:v>
      </x:c>
      <x:c r="H6" s="15" t="str">
        <x:v>Notes</x:v>
      </x:c>
    </x:row>
    <x:row r="7">
      <x:c r="A7" s="32" t="n">
        <x:v>46301</x:v>
      </x:c>
      <x:c r="B7" s="24" t="str">
        <x:v>W001</x:v>
      </x:c>
      <x:c r="C7" s="24" t="str">
        <x:v>RIB-RED-15</x:v>
      </x:c>
      <x:c r="D7" s="24" t="str">
        <x:v>Crimson wired ribbon</x:v>
      </x:c>
      <x:c r="E7" s="24" t="n">
        <x:v>7</x:v>
      </x:c>
      <x:c r="F7" s="22" t="n">
        <x:f>IF(C7="","",IFERROR(VLOOKUP(C7,'SUPPLY INVENTORY'!$A$7:$J$66,10,FALSE),0))</x:f>
        <x:v>0.85</x:v>
      </x:c>
      <x:c r="G7" s="22" t="n">
        <x:f>IF(C7="","",E7*F7)</x:f>
        <x:v>5.95</x:v>
      </x:c>
      <x:c r="H7" s="24" t="str">
        <x:v>Sold example</x:v>
      </x:c>
    </x:row>
    <x:row r="8">
      <x:c r="A8" s="32" t="n">
        <x:v>46301</x:v>
      </x:c>
      <x:c r="B8" s="24" t="str">
        <x:v>W001</x:v>
      </x:c>
      <x:c r="C8" s="24" t="str">
        <x:v>MES-NAV-10</x:v>
      </x:c>
      <x:c r="D8" s="24" t="str">
        <x:v>Navy deco mesh</x:v>
      </x:c>
      <x:c r="E8" s="24" t="n">
        <x:v>10</x:v>
      </x:c>
      <x:c r="F8" s="22" t="n">
        <x:f>IF(C8="","",IFERROR(VLOOKUP(C8,'SUPPLY INVENTORY'!$A$7:$J$66,10,FALSE),0))</x:f>
        <x:v>0.65</x:v>
      </x:c>
      <x:c r="G8" s="22" t="n">
        <x:f>IF(C8="","",E8*F8)</x:f>
        <x:v>6.5</x:v>
      </x:c>
      <x:c r="H8" s="24" t="str"/>
    </x:row>
    <x:row r="9">
      <x:c r="A9" s="32" t="n">
        <x:v>46301</x:v>
      </x:c>
      <x:c r="B9" s="24" t="str">
        <x:v>W001</x:v>
      </x:c>
      <x:c r="C9" s="24" t="str">
        <x:v>SGN-FB-12</x:v>
      </x:c>
      <x:c r="D9" s="24" t="str">
        <x:v>Football metal sign</x:v>
      </x:c>
      <x:c r="E9" s="24" t="n">
        <x:v>1</x:v>
      </x:c>
      <x:c r="F9" s="22" t="n">
        <x:f>IF(C9="","",IFERROR(VLOOKUP(C9,'SUPPLY INVENTORY'!$A$7:$J$66,10,FALSE),0))</x:f>
        <x:v>5.75</x:v>
      </x:c>
      <x:c r="G9" s="22" t="n">
        <x:f>IF(C9="","",E9*F9)</x:f>
        <x:v>5.75</x:v>
      </x:c>
      <x:c r="H9" s="24" t="str"/>
    </x:row>
    <x:row r="10">
      <x:c r="A10" s="32" t="n">
        <x:v>46301</x:v>
      </x:c>
      <x:c r="B10" s="24" t="str">
        <x:v>W001</x:v>
      </x:c>
      <x:c r="C10" s="24" t="str">
        <x:v>FRM-GRV-18</x:v>
      </x:c>
      <x:c r="D10" s="24" t="str">
        <x:v>Grapevine frame</x:v>
      </x:c>
      <x:c r="E10" s="24" t="n">
        <x:v>1</x:v>
      </x:c>
      <x:c r="F10" s="22" t="n">
        <x:f>IF(C10="","",IFERROR(VLOOKUP(C10,'SUPPLY INVENTORY'!$A$7:$J$66,10,FALSE),0))</x:f>
        <x:v>4.2</x:v>
      </x:c>
      <x:c r="G10" s="22" t="n">
        <x:f>IF(C10="","",E10*F10)</x:f>
        <x:v>4.2</x:v>
      </x:c>
      <x:c r="H10" s="24" t="str"/>
    </x:row>
    <x:row r="11">
      <x:c r="A11" s="32" t="n">
        <x:v>46301</x:v>
      </x:c>
      <x:c r="B11" s="24" t="str">
        <x:v>W001</x:v>
      </x:c>
      <x:c r="C11" s="24" t="str">
        <x:v>PCK-WHT-01</x:v>
      </x:c>
      <x:c r="D11" s="24" t="str">
        <x:v>White floral picks</x:v>
      </x:c>
      <x:c r="E11" s="24" t="n">
        <x:v>4</x:v>
      </x:c>
      <x:c r="F11" s="22" t="n">
        <x:f>IF(C11="","",IFERROR(VLOOKUP(C11,'SUPPLY INVENTORY'!$A$7:$J$66,10,FALSE),0))</x:f>
        <x:v>1.4</x:v>
      </x:c>
      <x:c r="G11" s="22" t="n">
        <x:f>IF(C11="","",E11*F11)</x:f>
        <x:v>5.6</x:v>
      </x:c>
      <x:c r="H11" s="24" t="str"/>
    </x:row>
    <x:row r="12">
      <x:c r="A12" s="32" t="n">
        <x:v>46301</x:v>
      </x:c>
      <x:c r="B12" s="24" t="str">
        <x:v>W001</x:v>
      </x:c>
      <x:c r="C12" s="24" t="str">
        <x:v>ORN-FB-01</x:v>
      </x:c>
      <x:c r="D12" s="24" t="str">
        <x:v>Football ornaments</x:v>
      </x:c>
      <x:c r="E12" s="24" t="n">
        <x:v>2</x:v>
      </x:c>
      <x:c r="F12" s="22" t="n">
        <x:f>IF(C12="","",IFERROR(VLOOKUP(C12,'SUPPLY INVENTORY'!$A$7:$J$66,10,FALSE),0))</x:f>
        <x:v>2.85</x:v>
      </x:c>
      <x:c r="G12" s="22" t="n">
        <x:f>IF(C12="","",E12*F12)</x:f>
        <x:v>5.7</x:v>
      </x:c>
      <x:c r="H12" s="24" t="str"/>
    </x:row>
    <x:row r="13">
      <x:c r="A13" s="32" t="n">
        <x:v>46302</x:v>
      </x:c>
      <x:c r="B13" s="24" t="str">
        <x:v>W002</x:v>
      </x:c>
      <x:c r="C13" s="24" t="str">
        <x:v>RIB-RED-15</x:v>
      </x:c>
      <x:c r="D13" s="24" t="str">
        <x:v>Crimson wired ribbon</x:v>
      </x:c>
      <x:c r="E13" s="24" t="n">
        <x:v>5</x:v>
      </x:c>
      <x:c r="F13" s="22" t="n">
        <x:f>IF(C13="","",IFERROR(VLOOKUP(C13,'SUPPLY INVENTORY'!$A$7:$J$66,10,FALSE),0))</x:f>
        <x:v>0.85</x:v>
      </x:c>
      <x:c r="G13" s="22" t="n">
        <x:f>IF(C13="","",E13*F13)</x:f>
        <x:v>4.25</x:v>
      </x:c>
      <x:c r="H13" s="24" t="str">
        <x:v>Unsold example</x:v>
      </x:c>
    </x:row>
    <x:row r="14">
      <x:c r="A14" s="32" t="n">
        <x:v>46302</x:v>
      </x:c>
      <x:c r="B14" s="24" t="str">
        <x:v>W002</x:v>
      </x:c>
      <x:c r="C14" s="24" t="str">
        <x:v>MES-NAV-10</x:v>
      </x:c>
      <x:c r="D14" s="24" t="str">
        <x:v>Navy deco mesh</x:v>
      </x:c>
      <x:c r="E14" s="24" t="n">
        <x:v>7</x:v>
      </x:c>
      <x:c r="F14" s="22" t="n">
        <x:f>IF(C14="","",IFERROR(VLOOKUP(C14,'SUPPLY INVENTORY'!$A$7:$J$66,10,FALSE),0))</x:f>
        <x:v>0.65</x:v>
      </x:c>
      <x:c r="G14" s="22" t="n">
        <x:f>IF(C14="","",E14*F14)</x:f>
        <x:v>4.55</x:v>
      </x:c>
      <x:c r="H14" s="24" t="str"/>
    </x:row>
    <x:row r="15">
      <x:c r="A15" s="32" t="n">
        <x:v>46302</x:v>
      </x:c>
      <x:c r="B15" s="24" t="str">
        <x:v>W002</x:v>
      </x:c>
      <x:c r="C15" s="24" t="str">
        <x:v>SGN-FB-12</x:v>
      </x:c>
      <x:c r="D15" s="24" t="str">
        <x:v>Football metal sign</x:v>
      </x:c>
      <x:c r="E15" s="24" t="n">
        <x:v>1</x:v>
      </x:c>
      <x:c r="F15" s="22" t="n">
        <x:f>IF(C15="","",IFERROR(VLOOKUP(C15,'SUPPLY INVENTORY'!$A$7:$J$66,10,FALSE),0))</x:f>
        <x:v>5.75</x:v>
      </x:c>
      <x:c r="G15" s="22" t="n">
        <x:f>IF(C15="","",E15*F15)</x:f>
        <x:v>5.75</x:v>
      </x:c>
      <x:c r="H15" s="24" t="str"/>
    </x:row>
    <x:row r="16">
      <x:c r="A16" s="32" t="n">
        <x:v>46302</x:v>
      </x:c>
      <x:c r="B16" s="24" t="str">
        <x:v>W002</x:v>
      </x:c>
      <x:c r="C16" s="24" t="str">
        <x:v>FRM-GRV-18</x:v>
      </x:c>
      <x:c r="D16" s="24" t="str">
        <x:v>Grapevine frame</x:v>
      </x:c>
      <x:c r="E16" s="24" t="n">
        <x:v>1</x:v>
      </x:c>
      <x:c r="F16" s="22" t="n">
        <x:f>IF(C16="","",IFERROR(VLOOKUP(C16,'SUPPLY INVENTORY'!$A$7:$J$66,10,FALSE),0))</x:f>
        <x:v>4.2</x:v>
      </x:c>
      <x:c r="G16" s="22" t="n">
        <x:f>IF(C16="","",E16*F16)</x:f>
        <x:v>4.2</x:v>
      </x:c>
      <x:c r="H16" s="24" t="str"/>
    </x:row>
    <x:row r="17">
      <x:c r="A17" s="32" t="n">
        <x:v>46302</x:v>
      </x:c>
      <x:c r="B17" s="24" t="str">
        <x:v>W002</x:v>
      </x:c>
      <x:c r="C17" s="24" t="str">
        <x:v>PCK-WHT-01</x:v>
      </x:c>
      <x:c r="D17" s="24" t="str">
        <x:v>White floral picks</x:v>
      </x:c>
      <x:c r="E17" s="24" t="n">
        <x:v>3</x:v>
      </x:c>
      <x:c r="F17" s="22" t="n">
        <x:f>IF(C17="","",IFERROR(VLOOKUP(C17,'SUPPLY INVENTORY'!$A$7:$J$66,10,FALSE),0))</x:f>
        <x:v>1.4</x:v>
      </x:c>
      <x:c r="G17" s="22" t="n">
        <x:f>IF(C17="","",E17*F17)</x:f>
        <x:v>4.199999999999999</x:v>
      </x:c>
      <x:c r="H17" s="24" t="str"/>
    </x:row>
    <x:row r="18">
      <x:c r="A18" s="32" t="n">
        <x:v>46302</x:v>
      </x:c>
      <x:c r="B18" s="24" t="str">
        <x:v>W002</x:v>
      </x:c>
      <x:c r="C18" s="24" t="str">
        <x:v>ORN-FB-01</x:v>
      </x:c>
      <x:c r="D18" s="24" t="str">
        <x:v>Football ornaments</x:v>
      </x:c>
      <x:c r="E18" s="24" t="n">
        <x:v>1</x:v>
      </x:c>
      <x:c r="F18" s="22" t="n">
        <x:f>IF(C18="","",IFERROR(VLOOKUP(C18,'SUPPLY INVENTORY'!$A$7:$J$66,10,FALSE),0))</x:f>
        <x:v>2.85</x:v>
      </x:c>
      <x:c r="G18" s="22" t="n">
        <x:f>IF(C18="","",E18*F18)</x:f>
        <x:v>2.85</x:v>
      </x:c>
      <x:c r="H18" s="24" t="str"/>
    </x:row>
    <x:row r="19">
      <x:c r="A19" s="32"/>
      <x:c r="B19" s="24"/>
      <x:c r="C19" s="24"/>
      <x:c r="D19" s="24"/>
      <x:c r="E19" s="24"/>
      <x:c r="F19" s="22" t="str">
        <x:f>IF(C19="","",IFERROR(VLOOKUP(C19,'SUPPLY INVENTORY'!$A$7:$J$66,10,FALSE),0))</x:f>
      </x:c>
      <x:c r="G19" s="22" t="str">
        <x:f>IF(C19="","",E19*F19)</x:f>
      </x:c>
      <x:c r="H19" s="24"/>
    </x:row>
    <x:row r="20">
      <x:c r="A20" s="32"/>
      <x:c r="B20" s="24"/>
      <x:c r="C20" s="24"/>
      <x:c r="D20" s="24"/>
      <x:c r="E20" s="24"/>
      <x:c r="F20" s="22" t="str">
        <x:f>IF(C20="","",IFERROR(VLOOKUP(C20,'SUPPLY INVENTORY'!$A$7:$J$66,10,FALSE),0))</x:f>
      </x:c>
      <x:c r="G20" s="22" t="str">
        <x:f>IF(C20="","",E20*F20)</x:f>
      </x:c>
      <x:c r="H20" s="24"/>
    </x:row>
    <x:row r="21">
      <x:c r="A21" s="32"/>
      <x:c r="B21" s="24"/>
      <x:c r="C21" s="24"/>
      <x:c r="D21" s="24"/>
      <x:c r="E21" s="24"/>
      <x:c r="F21" s="22" t="str">
        <x:f>IF(C21="","",IFERROR(VLOOKUP(C21,'SUPPLY INVENTORY'!$A$7:$J$66,10,FALSE),0))</x:f>
      </x:c>
      <x:c r="G21" s="22" t="str">
        <x:f>IF(C21="","",E21*F21)</x:f>
      </x:c>
      <x:c r="H21" s="24"/>
    </x:row>
    <x:row r="22">
      <x:c r="A22" s="32"/>
      <x:c r="B22" s="24"/>
      <x:c r="C22" s="24"/>
      <x:c r="D22" s="24"/>
      <x:c r="E22" s="24"/>
      <x:c r="F22" s="22" t="str">
        <x:f>IF(C22="","",IFERROR(VLOOKUP(C22,'SUPPLY INVENTORY'!$A$7:$J$66,10,FALSE),0))</x:f>
      </x:c>
      <x:c r="G22" s="22" t="str">
        <x:f>IF(C22="","",E22*F22)</x:f>
      </x:c>
      <x:c r="H22" s="24"/>
    </x:row>
    <x:row r="23">
      <x:c r="A23" s="32"/>
      <x:c r="B23" s="24"/>
      <x:c r="C23" s="24"/>
      <x:c r="D23" s="24"/>
      <x:c r="E23" s="24"/>
      <x:c r="F23" s="22" t="str">
        <x:f>IF(C23="","",IFERROR(VLOOKUP(C23,'SUPPLY INVENTORY'!$A$7:$J$66,10,FALSE),0))</x:f>
      </x:c>
      <x:c r="G23" s="22" t="str">
        <x:f>IF(C23="","",E23*F23)</x:f>
      </x:c>
      <x:c r="H23" s="24"/>
    </x:row>
    <x:row r="24">
      <x:c r="A24" s="32"/>
      <x:c r="B24" s="24"/>
      <x:c r="C24" s="24"/>
      <x:c r="D24" s="24"/>
      <x:c r="E24" s="24"/>
      <x:c r="F24" s="22" t="str">
        <x:f>IF(C24="","",IFERROR(VLOOKUP(C24,'SUPPLY INVENTORY'!$A$7:$J$66,10,FALSE),0))</x:f>
      </x:c>
      <x:c r="G24" s="22" t="str">
        <x:f>IF(C24="","",E24*F24)</x:f>
      </x:c>
      <x:c r="H24" s="24"/>
    </x:row>
    <x:row r="25">
      <x:c r="A25" s="32"/>
      <x:c r="B25" s="24"/>
      <x:c r="C25" s="24"/>
      <x:c r="D25" s="24"/>
      <x:c r="E25" s="24"/>
      <x:c r="F25" s="22" t="str">
        <x:f>IF(C25="","",IFERROR(VLOOKUP(C25,'SUPPLY INVENTORY'!$A$7:$J$66,10,FALSE),0))</x:f>
      </x:c>
      <x:c r="G25" s="22" t="str">
        <x:f>IF(C25="","",E25*F25)</x:f>
      </x:c>
      <x:c r="H25" s="24"/>
    </x:row>
    <x:row r="26">
      <x:c r="A26" s="32"/>
      <x:c r="B26" s="24"/>
      <x:c r="C26" s="24"/>
      <x:c r="D26" s="24"/>
      <x:c r="E26" s="24"/>
      <x:c r="F26" s="22" t="str">
        <x:f>IF(C26="","",IFERROR(VLOOKUP(C26,'SUPPLY INVENTORY'!$A$7:$J$66,10,FALSE),0))</x:f>
      </x:c>
      <x:c r="G26" s="22" t="str">
        <x:f>IF(C26="","",E26*F26)</x:f>
      </x:c>
      <x:c r="H26" s="24"/>
    </x:row>
    <x:row r="27">
      <x:c r="A27" s="32"/>
      <x:c r="B27" s="24"/>
      <x:c r="C27" s="24"/>
      <x:c r="D27" s="24"/>
      <x:c r="E27" s="24"/>
      <x:c r="F27" s="22" t="str">
        <x:f>IF(C27="","",IFERROR(VLOOKUP(C27,'SUPPLY INVENTORY'!$A$7:$J$66,10,FALSE),0))</x:f>
      </x:c>
      <x:c r="G27" s="22" t="str">
        <x:f>IF(C27="","",E27*F27)</x:f>
      </x:c>
      <x:c r="H27" s="24"/>
    </x:row>
    <x:row r="28">
      <x:c r="A28" s="32"/>
      <x:c r="B28" s="24"/>
      <x:c r="C28" s="24"/>
      <x:c r="D28" s="24"/>
      <x:c r="E28" s="24"/>
      <x:c r="F28" s="22" t="str">
        <x:f>IF(C28="","",IFERROR(VLOOKUP(C28,'SUPPLY INVENTORY'!$A$7:$J$66,10,FALSE),0))</x:f>
      </x:c>
      <x:c r="G28" s="22" t="str">
        <x:f>IF(C28="","",E28*F28)</x:f>
      </x:c>
      <x:c r="H28" s="24"/>
    </x:row>
    <x:row r="29">
      <x:c r="A29" s="32"/>
      <x:c r="B29" s="24"/>
      <x:c r="C29" s="24"/>
      <x:c r="D29" s="24"/>
      <x:c r="E29" s="24"/>
      <x:c r="F29" s="22" t="str">
        <x:f>IF(C29="","",IFERROR(VLOOKUP(C29,'SUPPLY INVENTORY'!$A$7:$J$66,10,FALSE),0))</x:f>
      </x:c>
      <x:c r="G29" s="22" t="str">
        <x:f>IF(C29="","",E29*F29)</x:f>
      </x:c>
      <x:c r="H29" s="24"/>
    </x:row>
    <x:row r="30">
      <x:c r="A30" s="32"/>
      <x:c r="B30" s="24"/>
      <x:c r="C30" s="24"/>
      <x:c r="D30" s="24"/>
      <x:c r="E30" s="24"/>
      <x:c r="F30" s="22" t="str">
        <x:f>IF(C30="","",IFERROR(VLOOKUP(C30,'SUPPLY INVENTORY'!$A$7:$J$66,10,FALSE),0))</x:f>
      </x:c>
      <x:c r="G30" s="22" t="str">
        <x:f>IF(C30="","",E30*F30)</x:f>
      </x:c>
      <x:c r="H30" s="24"/>
    </x:row>
    <x:row r="31">
      <x:c r="A31" s="32"/>
      <x:c r="B31" s="24"/>
      <x:c r="C31" s="24"/>
      <x:c r="D31" s="24"/>
      <x:c r="E31" s="24"/>
      <x:c r="F31" s="22" t="str">
        <x:f>IF(C31="","",IFERROR(VLOOKUP(C31,'SUPPLY INVENTORY'!$A$7:$J$66,10,FALSE),0))</x:f>
      </x:c>
      <x:c r="G31" s="22" t="str">
        <x:f>IF(C31="","",E31*F31)</x:f>
      </x:c>
      <x:c r="H31" s="24"/>
    </x:row>
    <x:row r="32">
      <x:c r="A32" s="32"/>
      <x:c r="B32" s="24"/>
      <x:c r="C32" s="24"/>
      <x:c r="D32" s="24"/>
      <x:c r="E32" s="24"/>
      <x:c r="F32" s="22" t="str">
        <x:f>IF(C32="","",IFERROR(VLOOKUP(C32,'SUPPLY INVENTORY'!$A$7:$J$66,10,FALSE),0))</x:f>
      </x:c>
      <x:c r="G32" s="22" t="str">
        <x:f>IF(C32="","",E32*F32)</x:f>
      </x:c>
      <x:c r="H32" s="24"/>
    </x:row>
    <x:row r="33">
      <x:c r="A33" s="32"/>
      <x:c r="B33" s="24"/>
      <x:c r="C33" s="24"/>
      <x:c r="D33" s="24"/>
      <x:c r="E33" s="24"/>
      <x:c r="F33" s="22" t="str">
        <x:f>IF(C33="","",IFERROR(VLOOKUP(C33,'SUPPLY INVENTORY'!$A$7:$J$66,10,FALSE),0))</x:f>
      </x:c>
      <x:c r="G33" s="22" t="str">
        <x:f>IF(C33="","",E33*F33)</x:f>
      </x:c>
      <x:c r="H33" s="24"/>
    </x:row>
    <x:row r="34">
      <x:c r="A34" s="32"/>
      <x:c r="B34" s="24"/>
      <x:c r="C34" s="24"/>
      <x:c r="D34" s="24"/>
      <x:c r="E34" s="24"/>
      <x:c r="F34" s="22" t="str">
        <x:f>IF(C34="","",IFERROR(VLOOKUP(C34,'SUPPLY INVENTORY'!$A$7:$J$66,10,FALSE),0))</x:f>
      </x:c>
      <x:c r="G34" s="22" t="str">
        <x:f>IF(C34="","",E34*F34)</x:f>
      </x:c>
      <x:c r="H34" s="24"/>
    </x:row>
    <x:row r="35">
      <x:c r="A35" s="32"/>
      <x:c r="B35" s="24"/>
      <x:c r="C35" s="24"/>
      <x:c r="D35" s="24"/>
      <x:c r="E35" s="24"/>
      <x:c r="F35" s="22" t="str">
        <x:f>IF(C35="","",IFERROR(VLOOKUP(C35,'SUPPLY INVENTORY'!$A$7:$J$66,10,FALSE),0))</x:f>
      </x:c>
      <x:c r="G35" s="22" t="str">
        <x:f>IF(C35="","",E35*F35)</x:f>
      </x:c>
      <x:c r="H35" s="24"/>
    </x:row>
    <x:row r="36">
      <x:c r="A36" s="32"/>
      <x:c r="B36" s="24"/>
      <x:c r="C36" s="24"/>
      <x:c r="D36" s="24"/>
      <x:c r="E36" s="24"/>
      <x:c r="F36" s="22" t="str">
        <x:f>IF(C36="","",IFERROR(VLOOKUP(C36,'SUPPLY INVENTORY'!$A$7:$J$66,10,FALSE),0))</x:f>
      </x:c>
      <x:c r="G36" s="22" t="str">
        <x:f>IF(C36="","",E36*F36)</x:f>
      </x:c>
      <x:c r="H36" s="24"/>
    </x:row>
    <x:row r="37">
      <x:c r="A37" s="32"/>
      <x:c r="B37" s="24"/>
      <x:c r="C37" s="24"/>
      <x:c r="D37" s="24"/>
      <x:c r="E37" s="24"/>
      <x:c r="F37" s="22" t="str">
        <x:f>IF(C37="","",IFERROR(VLOOKUP(C37,'SUPPLY INVENTORY'!$A$7:$J$66,10,FALSE),0))</x:f>
      </x:c>
      <x:c r="G37" s="22" t="str">
        <x:f>IF(C37="","",E37*F37)</x:f>
      </x:c>
      <x:c r="H37" s="24"/>
    </x:row>
    <x:row r="38">
      <x:c r="A38" s="32"/>
      <x:c r="B38" s="24"/>
      <x:c r="C38" s="24"/>
      <x:c r="D38" s="24"/>
      <x:c r="E38" s="24"/>
      <x:c r="F38" s="22" t="str">
        <x:f>IF(C38="","",IFERROR(VLOOKUP(C38,'SUPPLY INVENTORY'!$A$7:$J$66,10,FALSE),0))</x:f>
      </x:c>
      <x:c r="G38" s="22" t="str">
        <x:f>IF(C38="","",E38*F38)</x:f>
      </x:c>
      <x:c r="H38" s="24"/>
    </x:row>
    <x:row r="39">
      <x:c r="A39" s="32"/>
      <x:c r="B39" s="24"/>
      <x:c r="C39" s="24"/>
      <x:c r="D39" s="24"/>
      <x:c r="E39" s="24"/>
      <x:c r="F39" s="22" t="str">
        <x:f>IF(C39="","",IFERROR(VLOOKUP(C39,'SUPPLY INVENTORY'!$A$7:$J$66,10,FALSE),0))</x:f>
      </x:c>
      <x:c r="G39" s="22" t="str">
        <x:f>IF(C39="","",E39*F39)</x:f>
      </x:c>
      <x:c r="H39" s="24"/>
    </x:row>
    <x:row r="40">
      <x:c r="A40" s="32"/>
      <x:c r="B40" s="24"/>
      <x:c r="C40" s="24"/>
      <x:c r="D40" s="24"/>
      <x:c r="E40" s="24"/>
      <x:c r="F40" s="22" t="str">
        <x:f>IF(C40="","",IFERROR(VLOOKUP(C40,'SUPPLY INVENTORY'!$A$7:$J$66,10,FALSE),0))</x:f>
      </x:c>
      <x:c r="G40" s="22" t="str">
        <x:f>IF(C40="","",E40*F40)</x:f>
      </x:c>
      <x:c r="H40" s="24"/>
    </x:row>
    <x:row r="41">
      <x:c r="A41" s="32"/>
      <x:c r="B41" s="24"/>
      <x:c r="C41" s="24"/>
      <x:c r="D41" s="24"/>
      <x:c r="E41" s="24"/>
      <x:c r="F41" s="22" t="str">
        <x:f>IF(C41="","",IFERROR(VLOOKUP(C41,'SUPPLY INVENTORY'!$A$7:$J$66,10,FALSE),0))</x:f>
      </x:c>
      <x:c r="G41" s="22" t="str">
        <x:f>IF(C41="","",E41*F41)</x:f>
      </x:c>
      <x:c r="H41" s="24"/>
    </x:row>
    <x:row r="42">
      <x:c r="A42" s="32"/>
      <x:c r="B42" s="24"/>
      <x:c r="C42" s="24"/>
      <x:c r="D42" s="24"/>
      <x:c r="E42" s="24"/>
      <x:c r="F42" s="22" t="str">
        <x:f>IF(C42="","",IFERROR(VLOOKUP(C42,'SUPPLY INVENTORY'!$A$7:$J$66,10,FALSE),0))</x:f>
      </x:c>
      <x:c r="G42" s="22" t="str">
        <x:f>IF(C42="","",E42*F42)</x:f>
      </x:c>
      <x:c r="H42" s="24"/>
    </x:row>
    <x:row r="43">
      <x:c r="A43" s="32"/>
      <x:c r="B43" s="24"/>
      <x:c r="C43" s="24"/>
      <x:c r="D43" s="24"/>
      <x:c r="E43" s="24"/>
      <x:c r="F43" s="22" t="str">
        <x:f>IF(C43="","",IFERROR(VLOOKUP(C43,'SUPPLY INVENTORY'!$A$7:$J$66,10,FALSE),0))</x:f>
      </x:c>
      <x:c r="G43" s="22" t="str">
        <x:f>IF(C43="","",E43*F43)</x:f>
      </x:c>
      <x:c r="H43" s="24"/>
    </x:row>
    <x:row r="44">
      <x:c r="A44" s="32"/>
      <x:c r="B44" s="24"/>
      <x:c r="C44" s="24"/>
      <x:c r="D44" s="24"/>
      <x:c r="E44" s="24"/>
      <x:c r="F44" s="22" t="str">
        <x:f>IF(C44="","",IFERROR(VLOOKUP(C44,'SUPPLY INVENTORY'!$A$7:$J$66,10,FALSE),0))</x:f>
      </x:c>
      <x:c r="G44" s="22" t="str">
        <x:f>IF(C44="","",E44*F44)</x:f>
      </x:c>
      <x:c r="H44" s="24"/>
    </x:row>
    <x:row r="45">
      <x:c r="A45" s="32"/>
      <x:c r="B45" s="24"/>
      <x:c r="C45" s="24"/>
      <x:c r="D45" s="24"/>
      <x:c r="E45" s="24"/>
      <x:c r="F45" s="22" t="str">
        <x:f>IF(C45="","",IFERROR(VLOOKUP(C45,'SUPPLY INVENTORY'!$A$7:$J$66,10,FALSE),0))</x:f>
      </x:c>
      <x:c r="G45" s="22" t="str">
        <x:f>IF(C45="","",E45*F45)</x:f>
      </x:c>
      <x:c r="H45" s="24"/>
    </x:row>
    <x:row r="46">
      <x:c r="A46" s="32"/>
      <x:c r="B46" s="24"/>
      <x:c r="C46" s="24"/>
      <x:c r="D46" s="24"/>
      <x:c r="E46" s="24"/>
      <x:c r="F46" s="22" t="str">
        <x:f>IF(C46="","",IFERROR(VLOOKUP(C46,'SUPPLY INVENTORY'!$A$7:$J$66,10,FALSE),0))</x:f>
      </x:c>
      <x:c r="G46" s="22" t="str">
        <x:f>IF(C46="","",E46*F46)</x:f>
      </x:c>
      <x:c r="H46" s="24"/>
    </x:row>
    <x:row r="47">
      <x:c r="A47" s="32"/>
      <x:c r="B47" s="24"/>
      <x:c r="C47" s="24"/>
      <x:c r="D47" s="24"/>
      <x:c r="E47" s="24"/>
      <x:c r="F47" s="22" t="str">
        <x:f>IF(C47="","",IFERROR(VLOOKUP(C47,'SUPPLY INVENTORY'!$A$7:$J$66,10,FALSE),0))</x:f>
      </x:c>
      <x:c r="G47" s="22" t="str">
        <x:f>IF(C47="","",E47*F47)</x:f>
      </x:c>
      <x:c r="H47" s="24"/>
    </x:row>
    <x:row r="48">
      <x:c r="A48" s="32"/>
      <x:c r="B48" s="24"/>
      <x:c r="C48" s="24"/>
      <x:c r="D48" s="24"/>
      <x:c r="E48" s="24"/>
      <x:c r="F48" s="22" t="str">
        <x:f>IF(C48="","",IFERROR(VLOOKUP(C48,'SUPPLY INVENTORY'!$A$7:$J$66,10,FALSE),0))</x:f>
      </x:c>
      <x:c r="G48" s="22" t="str">
        <x:f>IF(C48="","",E48*F48)</x:f>
      </x:c>
      <x:c r="H48" s="24"/>
    </x:row>
    <x:row r="49">
      <x:c r="A49" s="32"/>
      <x:c r="B49" s="24"/>
      <x:c r="C49" s="24"/>
      <x:c r="D49" s="24"/>
      <x:c r="E49" s="24"/>
      <x:c r="F49" s="22" t="str">
        <x:f>IF(C49="","",IFERROR(VLOOKUP(C49,'SUPPLY INVENTORY'!$A$7:$J$66,10,FALSE),0))</x:f>
      </x:c>
      <x:c r="G49" s="22" t="str">
        <x:f>IF(C49="","",E49*F49)</x:f>
      </x:c>
      <x:c r="H49" s="24"/>
    </x:row>
    <x:row r="50">
      <x:c r="A50" s="32"/>
      <x:c r="B50" s="24"/>
      <x:c r="C50" s="24"/>
      <x:c r="D50" s="24"/>
      <x:c r="E50" s="24"/>
      <x:c r="F50" s="22" t="str">
        <x:f>IF(C50="","",IFERROR(VLOOKUP(C50,'SUPPLY INVENTORY'!$A$7:$J$66,10,FALSE),0))</x:f>
      </x:c>
      <x:c r="G50" s="22" t="str">
        <x:f>IF(C50="","",E50*F50)</x:f>
      </x:c>
      <x:c r="H50" s="24"/>
    </x:row>
    <x:row r="51">
      <x:c r="A51" s="32"/>
      <x:c r="B51" s="24"/>
      <x:c r="C51" s="24"/>
      <x:c r="D51" s="24"/>
      <x:c r="E51" s="24"/>
      <x:c r="F51" s="22" t="str">
        <x:f>IF(C51="","",IFERROR(VLOOKUP(C51,'SUPPLY INVENTORY'!$A$7:$J$66,10,FALSE),0))</x:f>
      </x:c>
      <x:c r="G51" s="22" t="str">
        <x:f>IF(C51="","",E51*F51)</x:f>
      </x:c>
      <x:c r="H51" s="24"/>
    </x:row>
    <x:row r="52">
      <x:c r="A52" s="32"/>
      <x:c r="B52" s="24"/>
      <x:c r="C52" s="24"/>
      <x:c r="D52" s="24"/>
      <x:c r="E52" s="24"/>
      <x:c r="F52" s="22" t="str">
        <x:f>IF(C52="","",IFERROR(VLOOKUP(C52,'SUPPLY INVENTORY'!$A$7:$J$66,10,FALSE),0))</x:f>
      </x:c>
      <x:c r="G52" s="22" t="str">
        <x:f>IF(C52="","",E52*F52)</x:f>
      </x:c>
      <x:c r="H52" s="24"/>
    </x:row>
    <x:row r="53">
      <x:c r="A53" s="32"/>
      <x:c r="B53" s="24"/>
      <x:c r="C53" s="24"/>
      <x:c r="D53" s="24"/>
      <x:c r="E53" s="24"/>
      <x:c r="F53" s="22" t="str">
        <x:f>IF(C53="","",IFERROR(VLOOKUP(C53,'SUPPLY INVENTORY'!$A$7:$J$66,10,FALSE),0))</x:f>
      </x:c>
      <x:c r="G53" s="22" t="str">
        <x:f>IF(C53="","",E53*F53)</x:f>
      </x:c>
      <x:c r="H53" s="24"/>
    </x:row>
    <x:row r="54">
      <x:c r="A54" s="32"/>
      <x:c r="B54" s="24"/>
      <x:c r="C54" s="24"/>
      <x:c r="D54" s="24"/>
      <x:c r="E54" s="24"/>
      <x:c r="F54" s="22" t="str">
        <x:f>IF(C54="","",IFERROR(VLOOKUP(C54,'SUPPLY INVENTORY'!$A$7:$J$66,10,FALSE),0))</x:f>
      </x:c>
      <x:c r="G54" s="22" t="str">
        <x:f>IF(C54="","",E54*F54)</x:f>
      </x:c>
      <x:c r="H54" s="24"/>
    </x:row>
    <x:row r="55">
      <x:c r="A55" s="32"/>
      <x:c r="B55" s="24"/>
      <x:c r="C55" s="24"/>
      <x:c r="D55" s="24"/>
      <x:c r="E55" s="24"/>
      <x:c r="F55" s="22" t="str">
        <x:f>IF(C55="","",IFERROR(VLOOKUP(C55,'SUPPLY INVENTORY'!$A$7:$J$66,10,FALSE),0))</x:f>
      </x:c>
      <x:c r="G55" s="22" t="str">
        <x:f>IF(C55="","",E55*F55)</x:f>
      </x:c>
      <x:c r="H55" s="24"/>
    </x:row>
    <x:row r="56">
      <x:c r="A56" s="32"/>
      <x:c r="B56" s="24"/>
      <x:c r="C56" s="24"/>
      <x:c r="D56" s="24"/>
      <x:c r="E56" s="24"/>
      <x:c r="F56" s="22" t="str">
        <x:f>IF(C56="","",IFERROR(VLOOKUP(C56,'SUPPLY INVENTORY'!$A$7:$J$66,10,FALSE),0))</x:f>
      </x:c>
      <x:c r="G56" s="22" t="str">
        <x:f>IF(C56="","",E56*F56)</x:f>
      </x:c>
      <x:c r="H56" s="24"/>
    </x:row>
    <x:row r="57">
      <x:c r="A57" s="32"/>
      <x:c r="B57" s="24"/>
      <x:c r="C57" s="24"/>
      <x:c r="D57" s="24"/>
      <x:c r="E57" s="24"/>
      <x:c r="F57" s="22" t="str">
        <x:f>IF(C57="","",IFERROR(VLOOKUP(C57,'SUPPLY INVENTORY'!$A$7:$J$66,10,FALSE),0))</x:f>
      </x:c>
      <x:c r="G57" s="22" t="str">
        <x:f>IF(C57="","",E57*F57)</x:f>
      </x:c>
      <x:c r="H57" s="24"/>
    </x:row>
    <x:row r="58">
      <x:c r="A58" s="32"/>
      <x:c r="B58" s="24"/>
      <x:c r="C58" s="24"/>
      <x:c r="D58" s="24"/>
      <x:c r="E58" s="24"/>
      <x:c r="F58" s="22" t="str">
        <x:f>IF(C58="","",IFERROR(VLOOKUP(C58,'SUPPLY INVENTORY'!$A$7:$J$66,10,FALSE),0))</x:f>
      </x:c>
      <x:c r="G58" s="22" t="str">
        <x:f>IF(C58="","",E58*F58)</x:f>
      </x:c>
      <x:c r="H58" s="24"/>
    </x:row>
    <x:row r="59">
      <x:c r="A59" s="32"/>
      <x:c r="B59" s="24"/>
      <x:c r="C59" s="24"/>
      <x:c r="D59" s="24"/>
      <x:c r="E59" s="24"/>
      <x:c r="F59" s="22" t="str">
        <x:f>IF(C59="","",IFERROR(VLOOKUP(C59,'SUPPLY INVENTORY'!$A$7:$J$66,10,FALSE),0))</x:f>
      </x:c>
      <x:c r="G59" s="22" t="str">
        <x:f>IF(C59="","",E59*F59)</x:f>
      </x:c>
      <x:c r="H59" s="24"/>
    </x:row>
    <x:row r="60">
      <x:c r="A60" s="32"/>
      <x:c r="B60" s="24"/>
      <x:c r="C60" s="24"/>
      <x:c r="D60" s="24"/>
      <x:c r="E60" s="24"/>
      <x:c r="F60" s="22" t="str">
        <x:f>IF(C60="","",IFERROR(VLOOKUP(C60,'SUPPLY INVENTORY'!$A$7:$J$66,10,FALSE),0))</x:f>
      </x:c>
      <x:c r="G60" s="22" t="str">
        <x:f>IF(C60="","",E60*F60)</x:f>
      </x:c>
      <x:c r="H60" s="24"/>
    </x:row>
    <x:row r="61">
      <x:c r="A61" s="32"/>
      <x:c r="B61" s="24"/>
      <x:c r="C61" s="24"/>
      <x:c r="D61" s="24"/>
      <x:c r="E61" s="24"/>
      <x:c r="F61" s="22" t="str">
        <x:f>IF(C61="","",IFERROR(VLOOKUP(C61,'SUPPLY INVENTORY'!$A$7:$J$66,10,FALSE),0))</x:f>
      </x:c>
      <x:c r="G61" s="22" t="str">
        <x:f>IF(C61="","",E61*F61)</x:f>
      </x:c>
      <x:c r="H61" s="24"/>
    </x:row>
    <x:row r="62">
      <x:c r="A62" s="32"/>
      <x:c r="B62" s="24"/>
      <x:c r="C62" s="24"/>
      <x:c r="D62" s="24"/>
      <x:c r="E62" s="24"/>
      <x:c r="F62" s="22" t="str">
        <x:f>IF(C62="","",IFERROR(VLOOKUP(C62,'SUPPLY INVENTORY'!$A$7:$J$66,10,FALSE),0))</x:f>
      </x:c>
      <x:c r="G62" s="22" t="str">
        <x:f>IF(C62="","",E62*F62)</x:f>
      </x:c>
      <x:c r="H62" s="24"/>
    </x:row>
    <x:row r="63">
      <x:c r="A63" s="32"/>
      <x:c r="B63" s="24"/>
      <x:c r="C63" s="24"/>
      <x:c r="D63" s="24"/>
      <x:c r="E63" s="24"/>
      <x:c r="F63" s="22" t="str">
        <x:f>IF(C63="","",IFERROR(VLOOKUP(C63,'SUPPLY INVENTORY'!$A$7:$J$66,10,FALSE),0))</x:f>
      </x:c>
      <x:c r="G63" s="22" t="str">
        <x:f>IF(C63="","",E63*F63)</x:f>
      </x:c>
      <x:c r="H63" s="24"/>
    </x:row>
    <x:row r="64">
      <x:c r="A64" s="32"/>
      <x:c r="B64" s="24"/>
      <x:c r="C64" s="24"/>
      <x:c r="D64" s="24"/>
      <x:c r="E64" s="24"/>
      <x:c r="F64" s="22" t="str">
        <x:f>IF(C64="","",IFERROR(VLOOKUP(C64,'SUPPLY INVENTORY'!$A$7:$J$66,10,FALSE),0))</x:f>
      </x:c>
      <x:c r="G64" s="22" t="str">
        <x:f>IF(C64="","",E64*F64)</x:f>
      </x:c>
      <x:c r="H64" s="24"/>
    </x:row>
    <x:row r="65">
      <x:c r="A65" s="32"/>
      <x:c r="B65" s="24"/>
      <x:c r="C65" s="24"/>
      <x:c r="D65" s="24"/>
      <x:c r="E65" s="24"/>
      <x:c r="F65" s="22" t="str">
        <x:f>IF(C65="","",IFERROR(VLOOKUP(C65,'SUPPLY INVENTORY'!$A$7:$J$66,10,FALSE),0))</x:f>
      </x:c>
      <x:c r="G65" s="22" t="str">
        <x:f>IF(C65="","",E65*F65)</x:f>
      </x:c>
      <x:c r="H65" s="24"/>
    </x:row>
    <x:row r="66">
      <x:c r="A66" s="32"/>
      <x:c r="B66" s="24"/>
      <x:c r="C66" s="24"/>
      <x:c r="D66" s="24"/>
      <x:c r="E66" s="24"/>
      <x:c r="F66" s="22" t="str">
        <x:f>IF(C66="","",IFERROR(VLOOKUP(C66,'SUPPLY INVENTORY'!$A$7:$J$66,10,FALSE),0))</x:f>
      </x:c>
      <x:c r="G66" s="22" t="str">
        <x:f>IF(C66="","",E66*F66)</x:f>
      </x:c>
      <x:c r="H66" s="24"/>
    </x:row>
    <x:row r="67">
      <x:c r="A67" s="32"/>
      <x:c r="B67" s="24"/>
      <x:c r="C67" s="24"/>
      <x:c r="D67" s="24"/>
      <x:c r="E67" s="24"/>
      <x:c r="F67" s="22" t="str">
        <x:f>IF(C67="","",IFERROR(VLOOKUP(C67,'SUPPLY INVENTORY'!$A$7:$J$66,10,FALSE),0))</x:f>
      </x:c>
      <x:c r="G67" s="22" t="str">
        <x:f>IF(C67="","",E67*F67)</x:f>
      </x:c>
      <x:c r="H67" s="24"/>
    </x:row>
    <x:row r="68">
      <x:c r="A68" s="32"/>
      <x:c r="B68" s="24"/>
      <x:c r="C68" s="24"/>
      <x:c r="D68" s="24"/>
      <x:c r="E68" s="24"/>
      <x:c r="F68" s="22" t="str">
        <x:f>IF(C68="","",IFERROR(VLOOKUP(C68,'SUPPLY INVENTORY'!$A$7:$J$66,10,FALSE),0))</x:f>
      </x:c>
      <x:c r="G68" s="22" t="str">
        <x:f>IF(C68="","",E68*F68)</x:f>
      </x:c>
      <x:c r="H68" s="24"/>
    </x:row>
    <x:row r="69">
      <x:c r="A69" s="32"/>
      <x:c r="B69" s="24"/>
      <x:c r="C69" s="24"/>
      <x:c r="D69" s="24"/>
      <x:c r="E69" s="24"/>
      <x:c r="F69" s="22" t="str">
        <x:f>IF(C69="","",IFERROR(VLOOKUP(C69,'SUPPLY INVENTORY'!$A$7:$J$66,10,FALSE),0))</x:f>
      </x:c>
      <x:c r="G69" s="22" t="str">
        <x:f>IF(C69="","",E69*F69)</x:f>
      </x:c>
      <x:c r="H69" s="24"/>
    </x:row>
    <x:row r="70">
      <x:c r="A70" s="32"/>
      <x:c r="B70" s="24"/>
      <x:c r="C70" s="24"/>
      <x:c r="D70" s="24"/>
      <x:c r="E70" s="24"/>
      <x:c r="F70" s="22" t="str">
        <x:f>IF(C70="","",IFERROR(VLOOKUP(C70,'SUPPLY INVENTORY'!$A$7:$J$66,10,FALSE),0))</x:f>
      </x:c>
      <x:c r="G70" s="22" t="str">
        <x:f>IF(C70="","",E70*F70)</x:f>
      </x:c>
      <x:c r="H70" s="24"/>
    </x:row>
    <x:row r="71">
      <x:c r="A71" s="32"/>
      <x:c r="B71" s="24"/>
      <x:c r="C71" s="24"/>
      <x:c r="D71" s="24"/>
      <x:c r="E71" s="24"/>
      <x:c r="F71" s="22" t="str">
        <x:f>IF(C71="","",IFERROR(VLOOKUP(C71,'SUPPLY INVENTORY'!$A$7:$J$66,10,FALSE),0))</x:f>
      </x:c>
      <x:c r="G71" s="22" t="str">
        <x:f>IF(C71="","",E71*F71)</x:f>
      </x:c>
      <x:c r="H71" s="24"/>
    </x:row>
    <x:row r="72">
      <x:c r="A72" s="32"/>
      <x:c r="B72" s="24"/>
      <x:c r="C72" s="24"/>
      <x:c r="D72" s="24"/>
      <x:c r="E72" s="24"/>
      <x:c r="F72" s="22" t="str">
        <x:f>IF(C72="","",IFERROR(VLOOKUP(C72,'SUPPLY INVENTORY'!$A$7:$J$66,10,FALSE),0))</x:f>
      </x:c>
      <x:c r="G72" s="22" t="str">
        <x:f>IF(C72="","",E72*F72)</x:f>
      </x:c>
      <x:c r="H72" s="24"/>
    </x:row>
    <x:row r="73">
      <x:c r="A73" s="32"/>
      <x:c r="B73" s="24"/>
      <x:c r="C73" s="24"/>
      <x:c r="D73" s="24"/>
      <x:c r="E73" s="24"/>
      <x:c r="F73" s="22" t="str">
        <x:f>IF(C73="","",IFERROR(VLOOKUP(C73,'SUPPLY INVENTORY'!$A$7:$J$66,10,FALSE),0))</x:f>
      </x:c>
      <x:c r="G73" s="22" t="str">
        <x:f>IF(C73="","",E73*F73)</x:f>
      </x:c>
      <x:c r="H73" s="24"/>
    </x:row>
    <x:row r="74">
      <x:c r="A74" s="32"/>
      <x:c r="B74" s="24"/>
      <x:c r="C74" s="24"/>
      <x:c r="D74" s="24"/>
      <x:c r="E74" s="24"/>
      <x:c r="F74" s="22" t="str">
        <x:f>IF(C74="","",IFERROR(VLOOKUP(C74,'SUPPLY INVENTORY'!$A$7:$J$66,10,FALSE),0))</x:f>
      </x:c>
      <x:c r="G74" s="22" t="str">
        <x:f>IF(C74="","",E74*F74)</x:f>
      </x:c>
      <x:c r="H74" s="24"/>
    </x:row>
    <x:row r="75">
      <x:c r="A75" s="32"/>
      <x:c r="B75" s="24"/>
      <x:c r="C75" s="24"/>
      <x:c r="D75" s="24"/>
      <x:c r="E75" s="24"/>
      <x:c r="F75" s="22" t="str">
        <x:f>IF(C75="","",IFERROR(VLOOKUP(C75,'SUPPLY INVENTORY'!$A$7:$J$66,10,FALSE),0))</x:f>
      </x:c>
      <x:c r="G75" s="22" t="str">
        <x:f>IF(C75="","",E75*F75)</x:f>
      </x:c>
      <x:c r="H75" s="24"/>
    </x:row>
    <x:row r="76">
      <x:c r="A76" s="32"/>
      <x:c r="B76" s="24"/>
      <x:c r="C76" s="24"/>
      <x:c r="D76" s="24"/>
      <x:c r="E76" s="24"/>
      <x:c r="F76" s="22" t="str">
        <x:f>IF(C76="","",IFERROR(VLOOKUP(C76,'SUPPLY INVENTORY'!$A$7:$J$66,10,FALSE),0))</x:f>
      </x:c>
      <x:c r="G76" s="22" t="str">
        <x:f>IF(C76="","",E76*F76)</x:f>
      </x:c>
      <x:c r="H76" s="24"/>
    </x:row>
    <x:row r="77">
      <x:c r="A77" s="32"/>
      <x:c r="B77" s="24"/>
      <x:c r="C77" s="24"/>
      <x:c r="D77" s="24"/>
      <x:c r="E77" s="24"/>
      <x:c r="F77" s="22" t="str">
        <x:f>IF(C77="","",IFERROR(VLOOKUP(C77,'SUPPLY INVENTORY'!$A$7:$J$66,10,FALSE),0))</x:f>
      </x:c>
      <x:c r="G77" s="22" t="str">
        <x:f>IF(C77="","",E77*F77)</x:f>
      </x:c>
      <x:c r="H77" s="24"/>
    </x:row>
    <x:row r="78">
      <x:c r="A78" s="32"/>
      <x:c r="B78" s="24"/>
      <x:c r="C78" s="24"/>
      <x:c r="D78" s="24"/>
      <x:c r="E78" s="24"/>
      <x:c r="F78" s="22" t="str">
        <x:f>IF(C78="","",IFERROR(VLOOKUP(C78,'SUPPLY INVENTORY'!$A$7:$J$66,10,FALSE),0))</x:f>
      </x:c>
      <x:c r="G78" s="22" t="str">
        <x:f>IF(C78="","",E78*F78)</x:f>
      </x:c>
      <x:c r="H78" s="24"/>
    </x:row>
    <x:row r="79">
      <x:c r="A79" s="32"/>
      <x:c r="B79" s="24"/>
      <x:c r="C79" s="24"/>
      <x:c r="D79" s="24"/>
      <x:c r="E79" s="24"/>
      <x:c r="F79" s="22" t="str">
        <x:f>IF(C79="","",IFERROR(VLOOKUP(C79,'SUPPLY INVENTORY'!$A$7:$J$66,10,FALSE),0))</x:f>
      </x:c>
      <x:c r="G79" s="22" t="str">
        <x:f>IF(C79="","",E79*F79)</x:f>
      </x:c>
      <x:c r="H79" s="24"/>
    </x:row>
    <x:row r="80">
      <x:c r="A80" s="32"/>
      <x:c r="B80" s="24"/>
      <x:c r="C80" s="24"/>
      <x:c r="D80" s="24"/>
      <x:c r="E80" s="24"/>
      <x:c r="F80" s="22" t="str">
        <x:f>IF(C80="","",IFERROR(VLOOKUP(C80,'SUPPLY INVENTORY'!$A$7:$J$66,10,FALSE),0))</x:f>
      </x:c>
      <x:c r="G80" s="22" t="str">
        <x:f>IF(C80="","",E80*F80)</x:f>
      </x:c>
      <x:c r="H80" s="24"/>
    </x:row>
    <x:row r="81">
      <x:c r="A81" s="32"/>
      <x:c r="B81" s="24"/>
      <x:c r="C81" s="24"/>
      <x:c r="D81" s="24"/>
      <x:c r="E81" s="24"/>
      <x:c r="F81" s="22" t="str">
        <x:f>IF(C81="","",IFERROR(VLOOKUP(C81,'SUPPLY INVENTORY'!$A$7:$J$66,10,FALSE),0))</x:f>
      </x:c>
      <x:c r="G81" s="22" t="str">
        <x:f>IF(C81="","",E81*F81)</x:f>
      </x:c>
      <x:c r="H81" s="24"/>
    </x:row>
    <x:row r="82">
      <x:c r="A82" s="32"/>
      <x:c r="B82" s="24"/>
      <x:c r="C82" s="24"/>
      <x:c r="D82" s="24"/>
      <x:c r="E82" s="24"/>
      <x:c r="F82" s="22" t="str">
        <x:f>IF(C82="","",IFERROR(VLOOKUP(C82,'SUPPLY INVENTORY'!$A$7:$J$66,10,FALSE),0))</x:f>
      </x:c>
      <x:c r="G82" s="22" t="str">
        <x:f>IF(C82="","",E82*F82)</x:f>
      </x:c>
      <x:c r="H82" s="24"/>
    </x:row>
    <x:row r="83">
      <x:c r="A83" s="32"/>
      <x:c r="B83" s="24"/>
      <x:c r="C83" s="24"/>
      <x:c r="D83" s="24"/>
      <x:c r="E83" s="24"/>
      <x:c r="F83" s="22" t="str">
        <x:f>IF(C83="","",IFERROR(VLOOKUP(C83,'SUPPLY INVENTORY'!$A$7:$J$66,10,FALSE),0))</x:f>
      </x:c>
      <x:c r="G83" s="22" t="str">
        <x:f>IF(C83="","",E83*F83)</x:f>
      </x:c>
      <x:c r="H83" s="24"/>
    </x:row>
    <x:row r="84">
      <x:c r="A84" s="32"/>
      <x:c r="B84" s="24"/>
      <x:c r="C84" s="24"/>
      <x:c r="D84" s="24"/>
      <x:c r="E84" s="24"/>
      <x:c r="F84" s="22" t="str">
        <x:f>IF(C84="","",IFERROR(VLOOKUP(C84,'SUPPLY INVENTORY'!$A$7:$J$66,10,FALSE),0))</x:f>
      </x:c>
      <x:c r="G84" s="22" t="str">
        <x:f>IF(C84="","",E84*F84)</x:f>
      </x:c>
      <x:c r="H84" s="24"/>
    </x:row>
    <x:row r="85">
      <x:c r="A85" s="32"/>
      <x:c r="B85" s="24"/>
      <x:c r="C85" s="24"/>
      <x:c r="D85" s="24"/>
      <x:c r="E85" s="24"/>
      <x:c r="F85" s="22" t="str">
        <x:f>IF(C85="","",IFERROR(VLOOKUP(C85,'SUPPLY INVENTORY'!$A$7:$J$66,10,FALSE),0))</x:f>
      </x:c>
      <x:c r="G85" s="22" t="str">
        <x:f>IF(C85="","",E85*F85)</x:f>
      </x:c>
      <x:c r="H85" s="24"/>
    </x:row>
    <x:row r="86">
      <x:c r="A86" s="32"/>
      <x:c r="B86" s="24"/>
      <x:c r="C86" s="24"/>
      <x:c r="D86" s="24"/>
      <x:c r="E86" s="24"/>
      <x:c r="F86" s="22" t="str">
        <x:f>IF(C86="","",IFERROR(VLOOKUP(C86,'SUPPLY INVENTORY'!$A$7:$J$66,10,FALSE),0))</x:f>
      </x:c>
      <x:c r="G86" s="22" t="str">
        <x:f>IF(C86="","",E86*F86)</x:f>
      </x:c>
      <x:c r="H86" s="24"/>
    </x:row>
    <x:row r="87">
      <x:c r="A87" s="32"/>
      <x:c r="B87" s="24"/>
      <x:c r="C87" s="24"/>
      <x:c r="D87" s="24"/>
      <x:c r="E87" s="24"/>
      <x:c r="F87" s="22" t="str">
        <x:f>IF(C87="","",IFERROR(VLOOKUP(C87,'SUPPLY INVENTORY'!$A$7:$J$66,10,FALSE),0))</x:f>
      </x:c>
      <x:c r="G87" s="22" t="str">
        <x:f>IF(C87="","",E87*F87)</x:f>
      </x:c>
      <x:c r="H87" s="24"/>
    </x:row>
    <x:row r="88">
      <x:c r="A88" s="32"/>
      <x:c r="B88" s="24"/>
      <x:c r="C88" s="24"/>
      <x:c r="D88" s="24"/>
      <x:c r="E88" s="24"/>
      <x:c r="F88" s="22" t="str">
        <x:f>IF(C88="","",IFERROR(VLOOKUP(C88,'SUPPLY INVENTORY'!$A$7:$J$66,10,FALSE),0))</x:f>
      </x:c>
      <x:c r="G88" s="22" t="str">
        <x:f>IF(C88="","",E88*F88)</x:f>
      </x:c>
      <x:c r="H88" s="24"/>
    </x:row>
    <x:row r="89">
      <x:c r="A89" s="32"/>
      <x:c r="B89" s="24"/>
      <x:c r="C89" s="24"/>
      <x:c r="D89" s="24"/>
      <x:c r="E89" s="24"/>
      <x:c r="F89" s="22" t="str">
        <x:f>IF(C89="","",IFERROR(VLOOKUP(C89,'SUPPLY INVENTORY'!$A$7:$J$66,10,FALSE),0))</x:f>
      </x:c>
      <x:c r="G89" s="22" t="str">
        <x:f>IF(C89="","",E89*F89)</x:f>
      </x:c>
      <x:c r="H89" s="24"/>
    </x:row>
    <x:row r="90">
      <x:c r="A90" s="32"/>
      <x:c r="B90" s="24"/>
      <x:c r="C90" s="24"/>
      <x:c r="D90" s="24"/>
      <x:c r="E90" s="24"/>
      <x:c r="F90" s="22" t="str">
        <x:f>IF(C90="","",IFERROR(VLOOKUP(C90,'SUPPLY INVENTORY'!$A$7:$J$66,10,FALSE),0))</x:f>
      </x:c>
      <x:c r="G90" s="22" t="str">
        <x:f>IF(C90="","",E90*F90)</x:f>
      </x:c>
      <x:c r="H90" s="24"/>
    </x:row>
    <x:row r="91">
      <x:c r="A91" s="32"/>
      <x:c r="B91" s="24"/>
      <x:c r="C91" s="24"/>
      <x:c r="D91" s="24"/>
      <x:c r="E91" s="24"/>
      <x:c r="F91" s="22" t="str">
        <x:f>IF(C91="","",IFERROR(VLOOKUP(C91,'SUPPLY INVENTORY'!$A$7:$J$66,10,FALSE),0))</x:f>
      </x:c>
      <x:c r="G91" s="22" t="str">
        <x:f>IF(C91="","",E91*F91)</x:f>
      </x:c>
      <x:c r="H91" s="24"/>
    </x:row>
    <x:row r="92">
      <x:c r="A92" s="32"/>
      <x:c r="B92" s="24"/>
      <x:c r="C92" s="24"/>
      <x:c r="D92" s="24"/>
      <x:c r="E92" s="24"/>
      <x:c r="F92" s="22" t="str">
        <x:f>IF(C92="","",IFERROR(VLOOKUP(C92,'SUPPLY INVENTORY'!$A$7:$J$66,10,FALSE),0))</x:f>
      </x:c>
      <x:c r="G92" s="22" t="str">
        <x:f>IF(C92="","",E92*F92)</x:f>
      </x:c>
      <x:c r="H92" s="24"/>
    </x:row>
    <x:row r="93">
      <x:c r="A93" s="32"/>
      <x:c r="B93" s="24"/>
      <x:c r="C93" s="24"/>
      <x:c r="D93" s="24"/>
      <x:c r="E93" s="24"/>
      <x:c r="F93" s="22" t="str">
        <x:f>IF(C93="","",IFERROR(VLOOKUP(C93,'SUPPLY INVENTORY'!$A$7:$J$66,10,FALSE),0))</x:f>
      </x:c>
      <x:c r="G93" s="22" t="str">
        <x:f>IF(C93="","",E93*F93)</x:f>
      </x:c>
      <x:c r="H93" s="24"/>
    </x:row>
    <x:row r="94">
      <x:c r="A94" s="32"/>
      <x:c r="B94" s="24"/>
      <x:c r="C94" s="24"/>
      <x:c r="D94" s="24"/>
      <x:c r="E94" s="24"/>
      <x:c r="F94" s="22" t="str">
        <x:f>IF(C94="","",IFERROR(VLOOKUP(C94,'SUPPLY INVENTORY'!$A$7:$J$66,10,FALSE),0))</x:f>
      </x:c>
      <x:c r="G94" s="22" t="str">
        <x:f>IF(C94="","",E94*F94)</x:f>
      </x:c>
      <x:c r="H94" s="24"/>
    </x:row>
    <x:row r="95">
      <x:c r="A95" s="32"/>
      <x:c r="B95" s="24"/>
      <x:c r="C95" s="24"/>
      <x:c r="D95" s="24"/>
      <x:c r="E95" s="24"/>
      <x:c r="F95" s="22" t="str">
        <x:f>IF(C95="","",IFERROR(VLOOKUP(C95,'SUPPLY INVENTORY'!$A$7:$J$66,10,FALSE),0))</x:f>
      </x:c>
      <x:c r="G95" s="22" t="str">
        <x:f>IF(C95="","",E95*F95)</x:f>
      </x:c>
      <x:c r="H95" s="24"/>
    </x:row>
    <x:row r="96">
      <x:c r="A96" s="32"/>
      <x:c r="B96" s="24"/>
      <x:c r="C96" s="24"/>
      <x:c r="D96" s="24"/>
      <x:c r="E96" s="24"/>
      <x:c r="F96" s="22" t="str">
        <x:f>IF(C96="","",IFERROR(VLOOKUP(C96,'SUPPLY INVENTORY'!$A$7:$J$66,10,FALSE),0))</x:f>
      </x:c>
      <x:c r="G96" s="22" t="str">
        <x:f>IF(C96="","",E96*F96)</x:f>
      </x:c>
      <x:c r="H96" s="24"/>
    </x:row>
    <x:row r="97">
      <x:c r="A97" s="32"/>
      <x:c r="B97" s="24"/>
      <x:c r="C97" s="24"/>
      <x:c r="D97" s="24"/>
      <x:c r="E97" s="24"/>
      <x:c r="F97" s="22" t="str">
        <x:f>IF(C97="","",IFERROR(VLOOKUP(C97,'SUPPLY INVENTORY'!$A$7:$J$66,10,FALSE),0))</x:f>
      </x:c>
      <x:c r="G97" s="22" t="str">
        <x:f>IF(C97="","",E97*F97)</x:f>
      </x:c>
      <x:c r="H97" s="24"/>
    </x:row>
    <x:row r="98">
      <x:c r="A98" s="32"/>
      <x:c r="B98" s="24"/>
      <x:c r="C98" s="24"/>
      <x:c r="D98" s="24"/>
      <x:c r="E98" s="24"/>
      <x:c r="F98" s="22" t="str">
        <x:f>IF(C98="","",IFERROR(VLOOKUP(C98,'SUPPLY INVENTORY'!$A$7:$J$66,10,FALSE),0))</x:f>
      </x:c>
      <x:c r="G98" s="22" t="str">
        <x:f>IF(C98="","",E98*F98)</x:f>
      </x:c>
      <x:c r="H98" s="24"/>
    </x:row>
    <x:row r="99">
      <x:c r="A99" s="32"/>
      <x:c r="B99" s="24"/>
      <x:c r="C99" s="24"/>
      <x:c r="D99" s="24"/>
      <x:c r="E99" s="24"/>
      <x:c r="F99" s="22" t="str">
        <x:f>IF(C99="","",IFERROR(VLOOKUP(C99,'SUPPLY INVENTORY'!$A$7:$J$66,10,FALSE),0))</x:f>
      </x:c>
      <x:c r="G99" s="22" t="str">
        <x:f>IF(C99="","",E99*F99)</x:f>
      </x:c>
      <x:c r="H99" s="24"/>
    </x:row>
    <x:row r="100">
      <x:c r="A100" s="32"/>
      <x:c r="B100" s="24"/>
      <x:c r="C100" s="24"/>
      <x:c r="D100" s="24"/>
      <x:c r="E100" s="24"/>
      <x:c r="F100" s="22" t="str">
        <x:f>IF(C100="","",IFERROR(VLOOKUP(C100,'SUPPLY INVENTORY'!$A$7:$J$66,10,FALSE),0))</x:f>
      </x:c>
      <x:c r="G100" s="22" t="str">
        <x:f>IF(C100="","",E100*F100)</x:f>
      </x:c>
      <x:c r="H100" s="24"/>
    </x:row>
    <x:row r="101">
      <x:c r="A101" s="32"/>
      <x:c r="B101" s="24"/>
      <x:c r="C101" s="24"/>
      <x:c r="D101" s="24"/>
      <x:c r="E101" s="24"/>
      <x:c r="F101" s="22" t="str">
        <x:f>IF(C101="","",IFERROR(VLOOKUP(C101,'SUPPLY INVENTORY'!$A$7:$J$66,10,FALSE),0))</x:f>
      </x:c>
      <x:c r="G101" s="22" t="str">
        <x:f>IF(C101="","",E101*F101)</x:f>
      </x:c>
      <x:c r="H101" s="24"/>
    </x:row>
    <x:row r="102">
      <x:c r="A102" s="32"/>
      <x:c r="B102" s="24"/>
      <x:c r="C102" s="24"/>
      <x:c r="D102" s="24"/>
      <x:c r="E102" s="24"/>
      <x:c r="F102" s="22" t="str">
        <x:f>IF(C102="","",IFERROR(VLOOKUP(C102,'SUPPLY INVENTORY'!$A$7:$J$66,10,FALSE),0))</x:f>
      </x:c>
      <x:c r="G102" s="22" t="str">
        <x:f>IF(C102="","",E102*F102)</x:f>
      </x:c>
      <x:c r="H102" s="24"/>
    </x:row>
    <x:row r="103">
      <x:c r="A103" s="32"/>
      <x:c r="B103" s="24"/>
      <x:c r="C103" s="24"/>
      <x:c r="D103" s="24"/>
      <x:c r="E103" s="24"/>
      <x:c r="F103" s="22" t="str">
        <x:f>IF(C103="","",IFERROR(VLOOKUP(C103,'SUPPLY INVENTORY'!$A$7:$J$66,10,FALSE),0))</x:f>
      </x:c>
      <x:c r="G103" s="22" t="str">
        <x:f>IF(C103="","",E103*F103)</x:f>
      </x:c>
      <x:c r="H103" s="24"/>
    </x:row>
    <x:row r="104">
      <x:c r="A104" s="32"/>
      <x:c r="B104" s="24"/>
      <x:c r="C104" s="24"/>
      <x:c r="D104" s="24"/>
      <x:c r="E104" s="24"/>
      <x:c r="F104" s="22" t="str">
        <x:f>IF(C104="","",IFERROR(VLOOKUP(C104,'SUPPLY INVENTORY'!$A$7:$J$66,10,FALSE),0))</x:f>
      </x:c>
      <x:c r="G104" s="22" t="str">
        <x:f>IF(C104="","",E104*F104)</x:f>
      </x:c>
      <x:c r="H104" s="24"/>
    </x:row>
    <x:row r="105">
      <x:c r="A105" s="32"/>
      <x:c r="B105" s="24"/>
      <x:c r="C105" s="24"/>
      <x:c r="D105" s="24"/>
      <x:c r="E105" s="24"/>
      <x:c r="F105" s="22" t="str">
        <x:f>IF(C105="","",IFERROR(VLOOKUP(C105,'SUPPLY INVENTORY'!$A$7:$J$66,10,FALSE),0))</x:f>
      </x:c>
      <x:c r="G105" s="22" t="str">
        <x:f>IF(C105="","",E105*F105)</x:f>
      </x:c>
      <x:c r="H105" s="24"/>
    </x:row>
    <x:row r="106">
      <x:c r="A106" s="32"/>
      <x:c r="B106" s="24"/>
      <x:c r="C106" s="24"/>
      <x:c r="D106" s="24"/>
      <x:c r="E106" s="24"/>
      <x:c r="F106" s="22" t="str">
        <x:f>IF(C106="","",IFERROR(VLOOKUP(C106,'SUPPLY INVENTORY'!$A$7:$J$66,10,FALSE),0))</x:f>
      </x:c>
      <x:c r="G106" s="22" t="str">
        <x:f>IF(C106="","",E106*F106)</x:f>
      </x:c>
      <x:c r="H106" s="24"/>
    </x:row>
    <x:row r="107">
      <x:c r="A107" s="32"/>
      <x:c r="B107" s="24"/>
      <x:c r="C107" s="24"/>
      <x:c r="D107" s="24"/>
      <x:c r="E107" s="24"/>
      <x:c r="F107" s="22" t="str">
        <x:f>IF(C107="","",IFERROR(VLOOKUP(C107,'SUPPLY INVENTORY'!$A$7:$J$66,10,FALSE),0))</x:f>
      </x:c>
      <x:c r="G107" s="22" t="str">
        <x:f>IF(C107="","",E107*F107)</x:f>
      </x:c>
      <x:c r="H107" s="24"/>
    </x:row>
    <x:row r="108">
      <x:c r="A108" s="32"/>
      <x:c r="B108" s="24"/>
      <x:c r="C108" s="24"/>
      <x:c r="D108" s="24"/>
      <x:c r="E108" s="24"/>
      <x:c r="F108" s="22" t="str">
        <x:f>IF(C108="","",IFERROR(VLOOKUP(C108,'SUPPLY INVENTORY'!$A$7:$J$66,10,FALSE),0))</x:f>
      </x:c>
      <x:c r="G108" s="22" t="str">
        <x:f>IF(C108="","",E108*F108)</x:f>
      </x:c>
      <x:c r="H108" s="24"/>
    </x:row>
    <x:row r="109">
      <x:c r="A109" s="32"/>
      <x:c r="B109" s="24"/>
      <x:c r="C109" s="24"/>
      <x:c r="D109" s="24"/>
      <x:c r="E109" s="24"/>
      <x:c r="F109" s="22" t="str">
        <x:f>IF(C109="","",IFERROR(VLOOKUP(C109,'SUPPLY INVENTORY'!$A$7:$J$66,10,FALSE),0))</x:f>
      </x:c>
      <x:c r="G109" s="22" t="str">
        <x:f>IF(C109="","",E109*F109)</x:f>
      </x:c>
      <x:c r="H109" s="24"/>
    </x:row>
    <x:row r="110">
      <x:c r="A110" s="32"/>
      <x:c r="B110" s="24"/>
      <x:c r="C110" s="24"/>
      <x:c r="D110" s="24"/>
      <x:c r="E110" s="24"/>
      <x:c r="F110" s="22" t="str">
        <x:f>IF(C110="","",IFERROR(VLOOKUP(C110,'SUPPLY INVENTORY'!$A$7:$J$66,10,FALSE),0))</x:f>
      </x:c>
      <x:c r="G110" s="22" t="str">
        <x:f>IF(C110="","",E110*F110)</x:f>
      </x:c>
      <x:c r="H110" s="24"/>
    </x:row>
    <x:row r="111">
      <x:c r="A111" s="32"/>
      <x:c r="B111" s="24"/>
      <x:c r="C111" s="24"/>
      <x:c r="D111" s="24"/>
      <x:c r="E111" s="24"/>
      <x:c r="F111" s="22" t="str">
        <x:f>IF(C111="","",IFERROR(VLOOKUP(C111,'SUPPLY INVENTORY'!$A$7:$J$66,10,FALSE),0))</x:f>
      </x:c>
      <x:c r="G111" s="22" t="str">
        <x:f>IF(C111="","",E111*F111)</x:f>
      </x:c>
      <x:c r="H111" s="24"/>
    </x:row>
    <x:row r="112">
      <x:c r="A112" s="32"/>
      <x:c r="B112" s="24"/>
      <x:c r="C112" s="24"/>
      <x:c r="D112" s="24"/>
      <x:c r="E112" s="24"/>
      <x:c r="F112" s="22" t="str">
        <x:f>IF(C112="","",IFERROR(VLOOKUP(C112,'SUPPLY INVENTORY'!$A$7:$J$66,10,FALSE),0))</x:f>
      </x:c>
      <x:c r="G112" s="22" t="str">
        <x:f>IF(C112="","",E112*F112)</x:f>
      </x:c>
      <x:c r="H112" s="24"/>
    </x:row>
    <x:row r="113">
      <x:c r="A113" s="32"/>
      <x:c r="B113" s="24"/>
      <x:c r="C113" s="24"/>
      <x:c r="D113" s="24"/>
      <x:c r="E113" s="24"/>
      <x:c r="F113" s="22" t="str">
        <x:f>IF(C113="","",IFERROR(VLOOKUP(C113,'SUPPLY INVENTORY'!$A$7:$J$66,10,FALSE),0))</x:f>
      </x:c>
      <x:c r="G113" s="22" t="str">
        <x:f>IF(C113="","",E113*F113)</x:f>
      </x:c>
      <x:c r="H113" s="24"/>
    </x:row>
    <x:row r="114">
      <x:c r="A114" s="32"/>
      <x:c r="B114" s="24"/>
      <x:c r="C114" s="24"/>
      <x:c r="D114" s="24"/>
      <x:c r="E114" s="24"/>
      <x:c r="F114" s="22" t="str">
        <x:f>IF(C114="","",IFERROR(VLOOKUP(C114,'SUPPLY INVENTORY'!$A$7:$J$66,10,FALSE),0))</x:f>
      </x:c>
      <x:c r="G114" s="22" t="str">
        <x:f>IF(C114="","",E114*F114)</x:f>
      </x:c>
      <x:c r="H114" s="24"/>
    </x:row>
    <x:row r="115">
      <x:c r="A115" s="32"/>
      <x:c r="B115" s="24"/>
      <x:c r="C115" s="24"/>
      <x:c r="D115" s="24"/>
      <x:c r="E115" s="24"/>
      <x:c r="F115" s="22" t="str">
        <x:f>IF(C115="","",IFERROR(VLOOKUP(C115,'SUPPLY INVENTORY'!$A$7:$J$66,10,FALSE),0))</x:f>
      </x:c>
      <x:c r="G115" s="22" t="str">
        <x:f>IF(C115="","",E115*F115)</x:f>
      </x:c>
      <x:c r="H115" s="24"/>
    </x:row>
    <x:row r="116">
      <x:c r="A116" s="32"/>
      <x:c r="B116" s="24"/>
      <x:c r="C116" s="24"/>
      <x:c r="D116" s="24"/>
      <x:c r="E116" s="24"/>
      <x:c r="F116" s="22" t="str">
        <x:f>IF(C116="","",IFERROR(VLOOKUP(C116,'SUPPLY INVENTORY'!$A$7:$J$66,10,FALSE),0))</x:f>
      </x:c>
      <x:c r="G116" s="22" t="str">
        <x:f>IF(C116="","",E116*F116)</x:f>
      </x:c>
      <x:c r="H116" s="24"/>
    </x:row>
    <x:row r="117">
      <x:c r="A117" s="32"/>
      <x:c r="B117" s="24"/>
      <x:c r="C117" s="24"/>
      <x:c r="D117" s="24"/>
      <x:c r="E117" s="24"/>
      <x:c r="F117" s="22" t="str">
        <x:f>IF(C117="","",IFERROR(VLOOKUP(C117,'SUPPLY INVENTORY'!$A$7:$J$66,10,FALSE),0))</x:f>
      </x:c>
      <x:c r="G117" s="22" t="str">
        <x:f>IF(C117="","",E117*F117)</x:f>
      </x:c>
      <x:c r="H117" s="24"/>
    </x:row>
    <x:row r="118">
      <x:c r="A118" s="32"/>
      <x:c r="B118" s="24"/>
      <x:c r="C118" s="24"/>
      <x:c r="D118" s="24"/>
      <x:c r="E118" s="24"/>
      <x:c r="F118" s="22" t="str">
        <x:f>IF(C118="","",IFERROR(VLOOKUP(C118,'SUPPLY INVENTORY'!$A$7:$J$66,10,FALSE),0))</x:f>
      </x:c>
      <x:c r="G118" s="22" t="str">
        <x:f>IF(C118="","",E118*F118)</x:f>
      </x:c>
      <x:c r="H118" s="24"/>
    </x:row>
    <x:row r="119">
      <x:c r="A119" s="32"/>
      <x:c r="B119" s="24"/>
      <x:c r="C119" s="24"/>
      <x:c r="D119" s="24"/>
      <x:c r="E119" s="24"/>
      <x:c r="F119" s="22" t="str">
        <x:f>IF(C119="","",IFERROR(VLOOKUP(C119,'SUPPLY INVENTORY'!$A$7:$J$66,10,FALSE),0))</x:f>
      </x:c>
      <x:c r="G119" s="22" t="str">
        <x:f>IF(C119="","",E119*F119)</x:f>
      </x:c>
      <x:c r="H119" s="24"/>
    </x:row>
    <x:row r="120">
      <x:c r="A120" s="32"/>
      <x:c r="B120" s="24"/>
      <x:c r="C120" s="24"/>
      <x:c r="D120" s="24"/>
      <x:c r="E120" s="24"/>
      <x:c r="F120" s="22" t="str">
        <x:f>IF(C120="","",IFERROR(VLOOKUP(C120,'SUPPLY INVENTORY'!$A$7:$J$66,10,FALSE),0))</x:f>
      </x:c>
      <x:c r="G120" s="22" t="str">
        <x:f>IF(C120="","",E120*F120)</x:f>
      </x:c>
      <x:c r="H120" s="24"/>
    </x:row>
    <x:row r="121">
      <x:c r="A121" s="32"/>
      <x:c r="B121" s="24"/>
      <x:c r="C121" s="24"/>
      <x:c r="D121" s="24"/>
      <x:c r="E121" s="24"/>
      <x:c r="F121" s="22" t="str">
        <x:f>IF(C121="","",IFERROR(VLOOKUP(C121,'SUPPLY INVENTORY'!$A$7:$J$66,10,FALSE),0))</x:f>
      </x:c>
      <x:c r="G121" s="22" t="str">
        <x:f>IF(C121="","",E121*F121)</x:f>
      </x:c>
      <x:c r="H121" s="24"/>
    </x:row>
    <x:row r="122">
      <x:c r="A122" s="32"/>
      <x:c r="B122" s="24"/>
      <x:c r="C122" s="24"/>
      <x:c r="D122" s="24"/>
      <x:c r="E122" s="24"/>
      <x:c r="F122" s="22" t="str">
        <x:f>IF(C122="","",IFERROR(VLOOKUP(C122,'SUPPLY INVENTORY'!$A$7:$J$66,10,FALSE),0))</x:f>
      </x:c>
      <x:c r="G122" s="22" t="str">
        <x:f>IF(C122="","",E122*F122)</x:f>
      </x:c>
      <x:c r="H122" s="24"/>
    </x:row>
    <x:row r="123">
      <x:c r="A123" s="32"/>
      <x:c r="B123" s="24"/>
      <x:c r="C123" s="24"/>
      <x:c r="D123" s="24"/>
      <x:c r="E123" s="24"/>
      <x:c r="F123" s="22" t="str">
        <x:f>IF(C123="","",IFERROR(VLOOKUP(C123,'SUPPLY INVENTORY'!$A$7:$J$66,10,FALSE),0))</x:f>
      </x:c>
      <x:c r="G123" s="22" t="str">
        <x:f>IF(C123="","",E123*F123)</x:f>
      </x:c>
      <x:c r="H123" s="24"/>
    </x:row>
    <x:row r="124">
      <x:c r="A124" s="32"/>
      <x:c r="B124" s="24"/>
      <x:c r="C124" s="24"/>
      <x:c r="D124" s="24"/>
      <x:c r="E124" s="24"/>
      <x:c r="F124" s="22" t="str">
        <x:f>IF(C124="","",IFERROR(VLOOKUP(C124,'SUPPLY INVENTORY'!$A$7:$J$66,10,FALSE),0))</x:f>
      </x:c>
      <x:c r="G124" s="22" t="str">
        <x:f>IF(C124="","",E124*F124)</x:f>
      </x:c>
      <x:c r="H124" s="24"/>
    </x:row>
    <x:row r="125">
      <x:c r="A125" s="32"/>
      <x:c r="B125" s="24"/>
      <x:c r="C125" s="24"/>
      <x:c r="D125" s="24"/>
      <x:c r="E125" s="24"/>
      <x:c r="F125" s="22" t="str">
        <x:f>IF(C125="","",IFERROR(VLOOKUP(C125,'SUPPLY INVENTORY'!$A$7:$J$66,10,FALSE),0))</x:f>
      </x:c>
      <x:c r="G125" s="22" t="str">
        <x:f>IF(C125="","",E125*F125)</x:f>
      </x:c>
      <x:c r="H125" s="24"/>
    </x:row>
    <x:row r="126">
      <x:c r="A126" s="32"/>
      <x:c r="B126" s="24"/>
      <x:c r="C126" s="24"/>
      <x:c r="D126" s="24"/>
      <x:c r="E126" s="24"/>
      <x:c r="F126" s="22" t="str">
        <x:f>IF(C126="","",IFERROR(VLOOKUP(C126,'SUPPLY INVENTORY'!$A$7:$J$66,10,FALSE),0))</x:f>
      </x:c>
      <x:c r="G126" s="22" t="str">
        <x:f>IF(C126="","",E126*F126)</x:f>
      </x:c>
      <x:c r="H126" s="24"/>
    </x:row>
  </x:sheetData>
  <x:mergeCells>
    <x:mergeCell ref="A1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38" hidden="0" customWidth="1"/>
    <x:col min="3" max="3" width="17" hidden="0" customWidth="1"/>
    <x:col min="4" max="4" width="19" hidden="0" customWidth="1"/>
    <x:col min="5" max="5" width="25" hidden="0" customWidth="1"/>
    <x:col min="6" max="6" width="21" hidden="0" customWidth="1"/>
    <x:col min="7" max="7" width="20" hidden="0" customWidth="1"/>
    <x:col min="8" max="8" width="19" hidden="0" customWidth="1"/>
    <x:col min="9" max="9" width="19" hidden="0" customWidth="1"/>
  </x:cols>
  <x:sheetData>
    <x:row r="1" ht="26" customHeight="1">
      <x:c r="A1" s="4" t="str">
        <x:v>FINISHED WREATHS</x:v>
      </x:c>
      <x:c r="B1" s="4"/>
      <x:c r="C1" s="4"/>
      <x:c r="D1" s="4"/>
      <x:c r="E1" s="4"/>
      <x:c r="F1" s="4"/>
      <x:c r="G1" s="4"/>
      <x:c r="H1" s="4"/>
      <x:c r="I1" s="4"/>
    </x:row>
    <x:row r="2" ht="26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5" customHeight="1">
      <x:c r="A3" s="9" t="str">
        <x:v>Track finished wreaths separately: materials used to make an unsold wreath are not automatically COGS.</x:v>
      </x:c>
      <x:c r="B3" s="9"/>
      <x:c r="C3" s="9"/>
      <x:c r="D3" s="9"/>
      <x:c r="E3" s="9"/>
      <x:c r="F3" s="9"/>
      <x:c r="G3" s="9"/>
      <x:c r="H3" s="9"/>
      <x:c r="I3" s="9"/>
    </x:row>
    <x:row r="6" ht="34" customHeight="1">
      <x:c r="A6" s="15" t="str">
        <x:v>Wreath / Order ID</x:v>
      </x:c>
      <x:c r="B6" s="15" t="str">
        <x:v>Wreath Description</x:v>
      </x:c>
      <x:c r="C6" s="15" t="str">
        <x:v>Completed</x:v>
      </x:c>
      <x:c r="D6" s="15" t="str">
        <x:v>Materials Cost</x:v>
      </x:c>
      <x:c r="E6" s="15" t="str">
        <x:v>Carryover / Other Cost</x:v>
      </x:c>
      <x:c r="F6" s="15" t="str">
        <x:v>Finished Cost</x:v>
      </x:c>
      <x:c r="G6" s="15" t="str">
        <x:v>Status</x:v>
      </x:c>
      <x:c r="H6" s="15" t="str">
        <x:v>Unsold Cost</x:v>
      </x:c>
      <x:c r="I6" s="15" t="str">
        <x:v>Sold Cost</x:v>
      </x:c>
    </x:row>
    <x:row r="7">
      <x:c r="A7" s="24" t="str">
        <x:v>W001</x:v>
      </x:c>
      <x:c r="B7" s="24" t="str">
        <x:v>Crimson Football Wreath</x:v>
      </x:c>
      <x:c r="C7" s="32" t="n">
        <x:v>46301</x:v>
      </x:c>
      <x:c r="D7" s="22" t="n">
        <x:f>IF(A7="","",SUMIF('SUPPLY USAGE'!$B$7:$B$126,A7,'SUPPLY USAGE'!$G$7:$G$126))</x:f>
        <x:v>33.7</x:v>
      </x:c>
      <x:c r="E7" s="28" t="n">
        <x:v>0</x:v>
      </x:c>
      <x:c r="F7" s="22" t="n">
        <x:f>IF(A7="","",D7+E7)</x:f>
        <x:v>33.7</x:v>
      </x:c>
      <x:c r="G7" s="24" t="str">
        <x:v>Sold</x:v>
      </x:c>
      <x:c r="H7" s="22" t="n">
        <x:f>IF(A7="","",IF(G7="Unsold",F7,0))</x:f>
        <x:v>0</x:v>
      </x:c>
      <x:c r="I7" s="22" t="n">
        <x:f>IF(A7="","",IF(G7="Sold",F7,0))</x:f>
        <x:v>33.7</x:v>
      </x:c>
    </x:row>
    <x:row r="8">
      <x:c r="A8" s="24" t="str">
        <x:v>W002</x:v>
      </x:c>
      <x:c r="B8" s="24" t="str">
        <x:v>Crimson Football Wreath — Spare</x:v>
      </x:c>
      <x:c r="C8" s="32" t="n">
        <x:v>46302</x:v>
      </x:c>
      <x:c r="D8" s="22" t="n">
        <x:f>IF(A8="","",SUMIF('SUPPLY USAGE'!$B$7:$B$126,A8,'SUPPLY USAGE'!$G$7:$G$126))</x:f>
        <x:v>25.8</x:v>
      </x:c>
      <x:c r="E8" s="28" t="n">
        <x:v>0</x:v>
      </x:c>
      <x:c r="F8" s="22" t="n">
        <x:f>IF(A8="","",D8+E8)</x:f>
        <x:v>25.8</x:v>
      </x:c>
      <x:c r="G8" s="24" t="str">
        <x:v>Unsold</x:v>
      </x:c>
      <x:c r="H8" s="22" t="n">
        <x:f>IF(A8="","",IF(G8="Unsold",F8,0))</x:f>
        <x:v>25.8</x:v>
      </x:c>
      <x:c r="I8" s="22" t="n">
        <x:f>IF(A8="","",IF(G8="Sold",F8,0))</x:f>
        <x:v>0</x:v>
      </x:c>
    </x:row>
    <x:row r="9">
      <x:c r="A9" s="24"/>
      <x:c r="B9" s="24"/>
      <x:c r="C9" s="32"/>
      <x:c r="D9" s="22" t="str">
        <x:f>IF(A9="","",SUMIF('SUPPLY USAGE'!$B$7:$B$126,A9,'SUPPLY USAGE'!$G$7:$G$126))</x:f>
      </x:c>
      <x:c r="E9" s="28"/>
      <x:c r="F9" s="22" t="str">
        <x:f>IF(A9="","",D9+E9)</x:f>
      </x:c>
      <x:c r="G9" s="24"/>
      <x:c r="H9" s="22" t="str">
        <x:f>IF(A9="","",IF(G9="Unsold",F9,0))</x:f>
      </x:c>
      <x:c r="I9" s="22" t="str">
        <x:f>IF(A9="","",IF(G9="Sold",F9,0))</x:f>
      </x:c>
    </x:row>
    <x:row r="10">
      <x:c r="A10" s="24"/>
      <x:c r="B10" s="24"/>
      <x:c r="C10" s="32"/>
      <x:c r="D10" s="22" t="str">
        <x:f>IF(A10="","",SUMIF('SUPPLY USAGE'!$B$7:$B$126,A10,'SUPPLY USAGE'!$G$7:$G$126))</x:f>
      </x:c>
      <x:c r="E10" s="28"/>
      <x:c r="F10" s="22" t="str">
        <x:f>IF(A10="","",D10+E10)</x:f>
      </x:c>
      <x:c r="G10" s="24"/>
      <x:c r="H10" s="22" t="str">
        <x:f>IF(A10="","",IF(G10="Unsold",F10,0))</x:f>
      </x:c>
      <x:c r="I10" s="22" t="str">
        <x:f>IF(A10="","",IF(G10="Sold",F10,0))</x:f>
      </x:c>
    </x:row>
    <x:row r="11">
      <x:c r="A11" s="24"/>
      <x:c r="B11" s="24"/>
      <x:c r="C11" s="32"/>
      <x:c r="D11" s="22" t="str">
        <x:f>IF(A11="","",SUMIF('SUPPLY USAGE'!$B$7:$B$126,A11,'SUPPLY USAGE'!$G$7:$G$126))</x:f>
      </x:c>
      <x:c r="E11" s="28"/>
      <x:c r="F11" s="22" t="str">
        <x:f>IF(A11="","",D11+E11)</x:f>
      </x:c>
      <x:c r="G11" s="24"/>
      <x:c r="H11" s="22" t="str">
        <x:f>IF(A11="","",IF(G11="Unsold",F11,0))</x:f>
      </x:c>
      <x:c r="I11" s="22" t="str">
        <x:f>IF(A11="","",IF(G11="Sold",F11,0))</x:f>
      </x:c>
    </x:row>
    <x:row r="12">
      <x:c r="A12" s="24"/>
      <x:c r="B12" s="24"/>
      <x:c r="C12" s="32"/>
      <x:c r="D12" s="22" t="str">
        <x:f>IF(A12="","",SUMIF('SUPPLY USAGE'!$B$7:$B$126,A12,'SUPPLY USAGE'!$G$7:$G$126))</x:f>
      </x:c>
      <x:c r="E12" s="28"/>
      <x:c r="F12" s="22" t="str">
        <x:f>IF(A12="","",D12+E12)</x:f>
      </x:c>
      <x:c r="G12" s="24"/>
      <x:c r="H12" s="22" t="str">
        <x:f>IF(A12="","",IF(G12="Unsold",F12,0))</x:f>
      </x:c>
      <x:c r="I12" s="22" t="str">
        <x:f>IF(A12="","",IF(G12="Sold",F12,0))</x:f>
      </x:c>
    </x:row>
    <x:row r="13">
      <x:c r="A13" s="24"/>
      <x:c r="B13" s="24"/>
      <x:c r="C13" s="32"/>
      <x:c r="D13" s="22" t="str">
        <x:f>IF(A13="","",SUMIF('SUPPLY USAGE'!$B$7:$B$126,A13,'SUPPLY USAGE'!$G$7:$G$126))</x:f>
      </x:c>
      <x:c r="E13" s="28"/>
      <x:c r="F13" s="22" t="str">
        <x:f>IF(A13="","",D13+E13)</x:f>
      </x:c>
      <x:c r="G13" s="24"/>
      <x:c r="H13" s="22" t="str">
        <x:f>IF(A13="","",IF(G13="Unsold",F13,0))</x:f>
      </x:c>
      <x:c r="I13" s="22" t="str">
        <x:f>IF(A13="","",IF(G13="Sold",F13,0))</x:f>
      </x:c>
    </x:row>
    <x:row r="14">
      <x:c r="A14" s="24"/>
      <x:c r="B14" s="24"/>
      <x:c r="C14" s="32"/>
      <x:c r="D14" s="22" t="str">
        <x:f>IF(A14="","",SUMIF('SUPPLY USAGE'!$B$7:$B$126,A14,'SUPPLY USAGE'!$G$7:$G$126))</x:f>
      </x:c>
      <x:c r="E14" s="28"/>
      <x:c r="F14" s="22" t="str">
        <x:f>IF(A14="","",D14+E14)</x:f>
      </x:c>
      <x:c r="G14" s="24"/>
      <x:c r="H14" s="22" t="str">
        <x:f>IF(A14="","",IF(G14="Unsold",F14,0))</x:f>
      </x:c>
      <x:c r="I14" s="22" t="str">
        <x:f>IF(A14="","",IF(G14="Sold",F14,0))</x:f>
      </x:c>
    </x:row>
    <x:row r="15">
      <x:c r="A15" s="24"/>
      <x:c r="B15" s="24"/>
      <x:c r="C15" s="32"/>
      <x:c r="D15" s="22" t="str">
        <x:f>IF(A15="","",SUMIF('SUPPLY USAGE'!$B$7:$B$126,A15,'SUPPLY USAGE'!$G$7:$G$126))</x:f>
      </x:c>
      <x:c r="E15" s="28"/>
      <x:c r="F15" s="22" t="str">
        <x:f>IF(A15="","",D15+E15)</x:f>
      </x:c>
      <x:c r="G15" s="24"/>
      <x:c r="H15" s="22" t="str">
        <x:f>IF(A15="","",IF(G15="Unsold",F15,0))</x:f>
      </x:c>
      <x:c r="I15" s="22" t="str">
        <x:f>IF(A15="","",IF(G15="Sold",F15,0))</x:f>
      </x:c>
    </x:row>
    <x:row r="16">
      <x:c r="A16" s="24"/>
      <x:c r="B16" s="24"/>
      <x:c r="C16" s="32"/>
      <x:c r="D16" s="22" t="str">
        <x:f>IF(A16="","",SUMIF('SUPPLY USAGE'!$B$7:$B$126,A16,'SUPPLY USAGE'!$G$7:$G$126))</x:f>
      </x:c>
      <x:c r="E16" s="28"/>
      <x:c r="F16" s="22" t="str">
        <x:f>IF(A16="","",D16+E16)</x:f>
      </x:c>
      <x:c r="G16" s="24"/>
      <x:c r="H16" s="22" t="str">
        <x:f>IF(A16="","",IF(G16="Unsold",F16,0))</x:f>
      </x:c>
      <x:c r="I16" s="22" t="str">
        <x:f>IF(A16="","",IF(G16="Sold",F16,0))</x:f>
      </x:c>
    </x:row>
    <x:row r="17">
      <x:c r="A17" s="24"/>
      <x:c r="B17" s="24"/>
      <x:c r="C17" s="32"/>
      <x:c r="D17" s="22" t="str">
        <x:f>IF(A17="","",SUMIF('SUPPLY USAGE'!$B$7:$B$126,A17,'SUPPLY USAGE'!$G$7:$G$126))</x:f>
      </x:c>
      <x:c r="E17" s="28"/>
      <x:c r="F17" s="22" t="str">
        <x:f>IF(A17="","",D17+E17)</x:f>
      </x:c>
      <x:c r="G17" s="24"/>
      <x:c r="H17" s="22" t="str">
        <x:f>IF(A17="","",IF(G17="Unsold",F17,0))</x:f>
      </x:c>
      <x:c r="I17" s="22" t="str">
        <x:f>IF(A17="","",IF(G17="Sold",F17,0))</x:f>
      </x:c>
    </x:row>
    <x:row r="18">
      <x:c r="A18" s="24"/>
      <x:c r="B18" s="24"/>
      <x:c r="C18" s="32"/>
      <x:c r="D18" s="22" t="str">
        <x:f>IF(A18="","",SUMIF('SUPPLY USAGE'!$B$7:$B$126,A18,'SUPPLY USAGE'!$G$7:$G$126))</x:f>
      </x:c>
      <x:c r="E18" s="28"/>
      <x:c r="F18" s="22" t="str">
        <x:f>IF(A18="","",D18+E18)</x:f>
      </x:c>
      <x:c r="G18" s="24"/>
      <x:c r="H18" s="22" t="str">
        <x:f>IF(A18="","",IF(G18="Unsold",F18,0))</x:f>
      </x:c>
      <x:c r="I18" s="22" t="str">
        <x:f>IF(A18="","",IF(G18="Sold",F18,0))</x:f>
      </x:c>
    </x:row>
    <x:row r="19">
      <x:c r="A19" s="24"/>
      <x:c r="B19" s="24"/>
      <x:c r="C19" s="32"/>
      <x:c r="D19" s="22" t="str">
        <x:f>IF(A19="","",SUMIF('SUPPLY USAGE'!$B$7:$B$126,A19,'SUPPLY USAGE'!$G$7:$G$126))</x:f>
      </x:c>
      <x:c r="E19" s="28"/>
      <x:c r="F19" s="22" t="str">
        <x:f>IF(A19="","",D19+E19)</x:f>
      </x:c>
      <x:c r="G19" s="24"/>
      <x:c r="H19" s="22" t="str">
        <x:f>IF(A19="","",IF(G19="Unsold",F19,0))</x:f>
      </x:c>
      <x:c r="I19" s="22" t="str">
        <x:f>IF(A19="","",IF(G19="Sold",F19,0))</x:f>
      </x:c>
    </x:row>
    <x:row r="20">
      <x:c r="A20" s="24"/>
      <x:c r="B20" s="24"/>
      <x:c r="C20" s="32"/>
      <x:c r="D20" s="22" t="str">
        <x:f>IF(A20="","",SUMIF('SUPPLY USAGE'!$B$7:$B$126,A20,'SUPPLY USAGE'!$G$7:$G$126))</x:f>
      </x:c>
      <x:c r="E20" s="28"/>
      <x:c r="F20" s="22" t="str">
        <x:f>IF(A20="","",D20+E20)</x:f>
      </x:c>
      <x:c r="G20" s="24"/>
      <x:c r="H20" s="22" t="str">
        <x:f>IF(A20="","",IF(G20="Unsold",F20,0))</x:f>
      </x:c>
      <x:c r="I20" s="22" t="str">
        <x:f>IF(A20="","",IF(G20="Sold",F20,0))</x:f>
      </x:c>
    </x:row>
    <x:row r="21">
      <x:c r="A21" s="24"/>
      <x:c r="B21" s="24"/>
      <x:c r="C21" s="32"/>
      <x:c r="D21" s="22" t="str">
        <x:f>IF(A21="","",SUMIF('SUPPLY USAGE'!$B$7:$B$126,A21,'SUPPLY USAGE'!$G$7:$G$126))</x:f>
      </x:c>
      <x:c r="E21" s="28"/>
      <x:c r="F21" s="22" t="str">
        <x:f>IF(A21="","",D21+E21)</x:f>
      </x:c>
      <x:c r="G21" s="24"/>
      <x:c r="H21" s="22" t="str">
        <x:f>IF(A21="","",IF(G21="Unsold",F21,0))</x:f>
      </x:c>
      <x:c r="I21" s="22" t="str">
        <x:f>IF(A21="","",IF(G21="Sold",F21,0))</x:f>
      </x:c>
    </x:row>
    <x:row r="22">
      <x:c r="A22" s="24"/>
      <x:c r="B22" s="24"/>
      <x:c r="C22" s="32"/>
      <x:c r="D22" s="22" t="str">
        <x:f>IF(A22="","",SUMIF('SUPPLY USAGE'!$B$7:$B$126,A22,'SUPPLY USAGE'!$G$7:$G$126))</x:f>
      </x:c>
      <x:c r="E22" s="28"/>
      <x:c r="F22" s="22" t="str">
        <x:f>IF(A22="","",D22+E22)</x:f>
      </x:c>
      <x:c r="G22" s="24"/>
      <x:c r="H22" s="22" t="str">
        <x:f>IF(A22="","",IF(G22="Unsold",F22,0))</x:f>
      </x:c>
      <x:c r="I22" s="22" t="str">
        <x:f>IF(A22="","",IF(G22="Sold",F22,0))</x:f>
      </x:c>
    </x:row>
    <x:row r="23">
      <x:c r="A23" s="24"/>
      <x:c r="B23" s="24"/>
      <x:c r="C23" s="32"/>
      <x:c r="D23" s="22" t="str">
        <x:f>IF(A23="","",SUMIF('SUPPLY USAGE'!$B$7:$B$126,A23,'SUPPLY USAGE'!$G$7:$G$126))</x:f>
      </x:c>
      <x:c r="E23" s="28"/>
      <x:c r="F23" s="22" t="str">
        <x:f>IF(A23="","",D23+E23)</x:f>
      </x:c>
      <x:c r="G23" s="24"/>
      <x:c r="H23" s="22" t="str">
        <x:f>IF(A23="","",IF(G23="Unsold",F23,0))</x:f>
      </x:c>
      <x:c r="I23" s="22" t="str">
        <x:f>IF(A23="","",IF(G23="Sold",F23,0))</x:f>
      </x:c>
    </x:row>
    <x:row r="24">
      <x:c r="A24" s="24"/>
      <x:c r="B24" s="24"/>
      <x:c r="C24" s="32"/>
      <x:c r="D24" s="22" t="str">
        <x:f>IF(A24="","",SUMIF('SUPPLY USAGE'!$B$7:$B$126,A24,'SUPPLY USAGE'!$G$7:$G$126))</x:f>
      </x:c>
      <x:c r="E24" s="28"/>
      <x:c r="F24" s="22" t="str">
        <x:f>IF(A24="","",D24+E24)</x:f>
      </x:c>
      <x:c r="G24" s="24"/>
      <x:c r="H24" s="22" t="str">
        <x:f>IF(A24="","",IF(G24="Unsold",F24,0))</x:f>
      </x:c>
      <x:c r="I24" s="22" t="str">
        <x:f>IF(A24="","",IF(G24="Sold",F24,0))</x:f>
      </x:c>
    </x:row>
    <x:row r="25">
      <x:c r="A25" s="24"/>
      <x:c r="B25" s="24"/>
      <x:c r="C25" s="32"/>
      <x:c r="D25" s="22" t="str">
        <x:f>IF(A25="","",SUMIF('SUPPLY USAGE'!$B$7:$B$126,A25,'SUPPLY USAGE'!$G$7:$G$126))</x:f>
      </x:c>
      <x:c r="E25" s="28"/>
      <x:c r="F25" s="22" t="str">
        <x:f>IF(A25="","",D25+E25)</x:f>
      </x:c>
      <x:c r="G25" s="24"/>
      <x:c r="H25" s="22" t="str">
        <x:f>IF(A25="","",IF(G25="Unsold",F25,0))</x:f>
      </x:c>
      <x:c r="I25" s="22" t="str">
        <x:f>IF(A25="","",IF(G25="Sold",F25,0))</x:f>
      </x:c>
    </x:row>
    <x:row r="26">
      <x:c r="A26" s="24"/>
      <x:c r="B26" s="24"/>
      <x:c r="C26" s="32"/>
      <x:c r="D26" s="22" t="str">
        <x:f>IF(A26="","",SUMIF('SUPPLY USAGE'!$B$7:$B$126,A26,'SUPPLY USAGE'!$G$7:$G$126))</x:f>
      </x:c>
      <x:c r="E26" s="28"/>
      <x:c r="F26" s="22" t="str">
        <x:f>IF(A26="","",D26+E26)</x:f>
      </x:c>
      <x:c r="G26" s="24"/>
      <x:c r="H26" s="22" t="str">
        <x:f>IF(A26="","",IF(G26="Unsold",F26,0))</x:f>
      </x:c>
      <x:c r="I26" s="22" t="str">
        <x:f>IF(A26="","",IF(G26="Sold",F26,0))</x:f>
      </x:c>
    </x:row>
    <x:row r="27">
      <x:c r="A27" s="24"/>
      <x:c r="B27" s="24"/>
      <x:c r="C27" s="32"/>
      <x:c r="D27" s="22" t="str">
        <x:f>IF(A27="","",SUMIF('SUPPLY USAGE'!$B$7:$B$126,A27,'SUPPLY USAGE'!$G$7:$G$126))</x:f>
      </x:c>
      <x:c r="E27" s="28"/>
      <x:c r="F27" s="22" t="str">
        <x:f>IF(A27="","",D27+E27)</x:f>
      </x:c>
      <x:c r="G27" s="24"/>
      <x:c r="H27" s="22" t="str">
        <x:f>IF(A27="","",IF(G27="Unsold",F27,0))</x:f>
      </x:c>
      <x:c r="I27" s="22" t="str">
        <x:f>IF(A27="","",IF(G27="Sold",F27,0))</x:f>
      </x:c>
    </x:row>
    <x:row r="28">
      <x:c r="A28" s="24"/>
      <x:c r="B28" s="24"/>
      <x:c r="C28" s="32"/>
      <x:c r="D28" s="22" t="str">
        <x:f>IF(A28="","",SUMIF('SUPPLY USAGE'!$B$7:$B$126,A28,'SUPPLY USAGE'!$G$7:$G$126))</x:f>
      </x:c>
      <x:c r="E28" s="28"/>
      <x:c r="F28" s="22" t="str">
        <x:f>IF(A28="","",D28+E28)</x:f>
      </x:c>
      <x:c r="G28" s="24"/>
      <x:c r="H28" s="22" t="str">
        <x:f>IF(A28="","",IF(G28="Unsold",F28,0))</x:f>
      </x:c>
      <x:c r="I28" s="22" t="str">
        <x:f>IF(A28="","",IF(G28="Sold",F28,0))</x:f>
      </x:c>
    </x:row>
    <x:row r="29">
      <x:c r="A29" s="24"/>
      <x:c r="B29" s="24"/>
      <x:c r="C29" s="32"/>
      <x:c r="D29" s="22" t="str">
        <x:f>IF(A29="","",SUMIF('SUPPLY USAGE'!$B$7:$B$126,A29,'SUPPLY USAGE'!$G$7:$G$126))</x:f>
      </x:c>
      <x:c r="E29" s="28"/>
      <x:c r="F29" s="22" t="str">
        <x:f>IF(A29="","",D29+E29)</x:f>
      </x:c>
      <x:c r="G29" s="24"/>
      <x:c r="H29" s="22" t="str">
        <x:f>IF(A29="","",IF(G29="Unsold",F29,0))</x:f>
      </x:c>
      <x:c r="I29" s="22" t="str">
        <x:f>IF(A29="","",IF(G29="Sold",F29,0))</x:f>
      </x:c>
    </x:row>
    <x:row r="30">
      <x:c r="A30" s="24"/>
      <x:c r="B30" s="24"/>
      <x:c r="C30" s="32"/>
      <x:c r="D30" s="22" t="str">
        <x:f>IF(A30="","",SUMIF('SUPPLY USAGE'!$B$7:$B$126,A30,'SUPPLY USAGE'!$G$7:$G$126))</x:f>
      </x:c>
      <x:c r="E30" s="28"/>
      <x:c r="F30" s="22" t="str">
        <x:f>IF(A30="","",D30+E30)</x:f>
      </x:c>
      <x:c r="G30" s="24"/>
      <x:c r="H30" s="22" t="str">
        <x:f>IF(A30="","",IF(G30="Unsold",F30,0))</x:f>
      </x:c>
      <x:c r="I30" s="22" t="str">
        <x:f>IF(A30="","",IF(G30="Sold",F30,0))</x:f>
      </x:c>
    </x:row>
    <x:row r="31">
      <x:c r="A31" s="24"/>
      <x:c r="B31" s="24"/>
      <x:c r="C31" s="32"/>
      <x:c r="D31" s="22" t="str">
        <x:f>IF(A31="","",SUMIF('SUPPLY USAGE'!$B$7:$B$126,A31,'SUPPLY USAGE'!$G$7:$G$126))</x:f>
      </x:c>
      <x:c r="E31" s="28"/>
      <x:c r="F31" s="22" t="str">
        <x:f>IF(A31="","",D31+E31)</x:f>
      </x:c>
      <x:c r="G31" s="24"/>
      <x:c r="H31" s="22" t="str">
        <x:f>IF(A31="","",IF(G31="Unsold",F31,0))</x:f>
      </x:c>
      <x:c r="I31" s="22" t="str">
        <x:f>IF(A31="","",IF(G31="Sold",F31,0))</x:f>
      </x:c>
    </x:row>
    <x:row r="32">
      <x:c r="A32" s="24"/>
      <x:c r="B32" s="24"/>
      <x:c r="C32" s="32"/>
      <x:c r="D32" s="22" t="str">
        <x:f>IF(A32="","",SUMIF('SUPPLY USAGE'!$B$7:$B$126,A32,'SUPPLY USAGE'!$G$7:$G$126))</x:f>
      </x:c>
      <x:c r="E32" s="28"/>
      <x:c r="F32" s="22" t="str">
        <x:f>IF(A32="","",D32+E32)</x:f>
      </x:c>
      <x:c r="G32" s="24"/>
      <x:c r="H32" s="22" t="str">
        <x:f>IF(A32="","",IF(G32="Unsold",F32,0))</x:f>
      </x:c>
      <x:c r="I32" s="22" t="str">
        <x:f>IF(A32="","",IF(G32="Sold",F32,0))</x:f>
      </x:c>
    </x:row>
    <x:row r="33">
      <x:c r="A33" s="24"/>
      <x:c r="B33" s="24"/>
      <x:c r="C33" s="32"/>
      <x:c r="D33" s="22" t="str">
        <x:f>IF(A33="","",SUMIF('SUPPLY USAGE'!$B$7:$B$126,A33,'SUPPLY USAGE'!$G$7:$G$126))</x:f>
      </x:c>
      <x:c r="E33" s="28"/>
      <x:c r="F33" s="22" t="str">
        <x:f>IF(A33="","",D33+E33)</x:f>
      </x:c>
      <x:c r="G33" s="24"/>
      <x:c r="H33" s="22" t="str">
        <x:f>IF(A33="","",IF(G33="Unsold",F33,0))</x:f>
      </x:c>
      <x:c r="I33" s="22" t="str">
        <x:f>IF(A33="","",IF(G33="Sold",F33,0))</x:f>
      </x:c>
    </x:row>
    <x:row r="34">
      <x:c r="A34" s="24"/>
      <x:c r="B34" s="24"/>
      <x:c r="C34" s="32"/>
      <x:c r="D34" s="22" t="str">
        <x:f>IF(A34="","",SUMIF('SUPPLY USAGE'!$B$7:$B$126,A34,'SUPPLY USAGE'!$G$7:$G$126))</x:f>
      </x:c>
      <x:c r="E34" s="28"/>
      <x:c r="F34" s="22" t="str">
        <x:f>IF(A34="","",D34+E34)</x:f>
      </x:c>
      <x:c r="G34" s="24"/>
      <x:c r="H34" s="22" t="str">
        <x:f>IF(A34="","",IF(G34="Unsold",F34,0))</x:f>
      </x:c>
      <x:c r="I34" s="22" t="str">
        <x:f>IF(A34="","",IF(G34="Sold",F34,0))</x:f>
      </x:c>
    </x:row>
    <x:row r="35">
      <x:c r="A35" s="24"/>
      <x:c r="B35" s="24"/>
      <x:c r="C35" s="32"/>
      <x:c r="D35" s="22" t="str">
        <x:f>IF(A35="","",SUMIF('SUPPLY USAGE'!$B$7:$B$126,A35,'SUPPLY USAGE'!$G$7:$G$126))</x:f>
      </x:c>
      <x:c r="E35" s="28"/>
      <x:c r="F35" s="22" t="str">
        <x:f>IF(A35="","",D35+E35)</x:f>
      </x:c>
      <x:c r="G35" s="24"/>
      <x:c r="H35" s="22" t="str">
        <x:f>IF(A35="","",IF(G35="Unsold",F35,0))</x:f>
      </x:c>
      <x:c r="I35" s="22" t="str">
        <x:f>IF(A35="","",IF(G35="Sold",F35,0))</x:f>
      </x:c>
    </x:row>
    <x:row r="36">
      <x:c r="A36" s="24"/>
      <x:c r="B36" s="24"/>
      <x:c r="C36" s="32"/>
      <x:c r="D36" s="22" t="str">
        <x:f>IF(A36="","",SUMIF('SUPPLY USAGE'!$B$7:$B$126,A36,'SUPPLY USAGE'!$G$7:$G$126))</x:f>
      </x:c>
      <x:c r="E36" s="28"/>
      <x:c r="F36" s="22" t="str">
        <x:f>IF(A36="","",D36+E36)</x:f>
      </x:c>
      <x:c r="G36" s="24"/>
      <x:c r="H36" s="22" t="str">
        <x:f>IF(A36="","",IF(G36="Unsold",F36,0))</x:f>
      </x:c>
      <x:c r="I36" s="22" t="str">
        <x:f>IF(A36="","",IF(G36="Sold",F36,0))</x:f>
      </x:c>
    </x:row>
    <x:row r="37">
      <x:c r="A37" s="24"/>
      <x:c r="B37" s="24"/>
      <x:c r="C37" s="32"/>
      <x:c r="D37" s="22" t="str">
        <x:f>IF(A37="","",SUMIF('SUPPLY USAGE'!$B$7:$B$126,A37,'SUPPLY USAGE'!$G$7:$G$126))</x:f>
      </x:c>
      <x:c r="E37" s="28"/>
      <x:c r="F37" s="22" t="str">
        <x:f>IF(A37="","",D37+E37)</x:f>
      </x:c>
      <x:c r="G37" s="24"/>
      <x:c r="H37" s="22" t="str">
        <x:f>IF(A37="","",IF(G37="Unsold",F37,0))</x:f>
      </x:c>
      <x:c r="I37" s="22" t="str">
        <x:f>IF(A37="","",IF(G37="Sold",F37,0))</x:f>
      </x:c>
    </x:row>
    <x:row r="38">
      <x:c r="A38" s="24"/>
      <x:c r="B38" s="24"/>
      <x:c r="C38" s="32"/>
      <x:c r="D38" s="22" t="str">
        <x:f>IF(A38="","",SUMIF('SUPPLY USAGE'!$B$7:$B$126,A38,'SUPPLY USAGE'!$G$7:$G$126))</x:f>
      </x:c>
      <x:c r="E38" s="28"/>
      <x:c r="F38" s="22" t="str">
        <x:f>IF(A38="","",D38+E38)</x:f>
      </x:c>
      <x:c r="G38" s="24"/>
      <x:c r="H38" s="22" t="str">
        <x:f>IF(A38="","",IF(G38="Unsold",F38,0))</x:f>
      </x:c>
      <x:c r="I38" s="22" t="str">
        <x:f>IF(A38="","",IF(G38="Sold",F38,0))</x:f>
      </x:c>
    </x:row>
    <x:row r="39">
      <x:c r="A39" s="24"/>
      <x:c r="B39" s="24"/>
      <x:c r="C39" s="32"/>
      <x:c r="D39" s="22" t="str">
        <x:f>IF(A39="","",SUMIF('SUPPLY USAGE'!$B$7:$B$126,A39,'SUPPLY USAGE'!$G$7:$G$126))</x:f>
      </x:c>
      <x:c r="E39" s="28"/>
      <x:c r="F39" s="22" t="str">
        <x:f>IF(A39="","",D39+E39)</x:f>
      </x:c>
      <x:c r="G39" s="24"/>
      <x:c r="H39" s="22" t="str">
        <x:f>IF(A39="","",IF(G39="Unsold",F39,0))</x:f>
      </x:c>
      <x:c r="I39" s="22" t="str">
        <x:f>IF(A39="","",IF(G39="Sold",F39,0))</x:f>
      </x:c>
    </x:row>
    <x:row r="40">
      <x:c r="A40" s="24"/>
      <x:c r="B40" s="24"/>
      <x:c r="C40" s="32"/>
      <x:c r="D40" s="22" t="str">
        <x:f>IF(A40="","",SUMIF('SUPPLY USAGE'!$B$7:$B$126,A40,'SUPPLY USAGE'!$G$7:$G$126))</x:f>
      </x:c>
      <x:c r="E40" s="28"/>
      <x:c r="F40" s="22" t="str">
        <x:f>IF(A40="","",D40+E40)</x:f>
      </x:c>
      <x:c r="G40" s="24"/>
      <x:c r="H40" s="22" t="str">
        <x:f>IF(A40="","",IF(G40="Unsold",F40,0))</x:f>
      </x:c>
      <x:c r="I40" s="22" t="str">
        <x:f>IF(A40="","",IF(G40="Sold",F40,0))</x:f>
      </x:c>
    </x:row>
    <x:row r="41">
      <x:c r="A41" s="24"/>
      <x:c r="B41" s="24"/>
      <x:c r="C41" s="32"/>
      <x:c r="D41" s="22" t="str">
        <x:f>IF(A41="","",SUMIF('SUPPLY USAGE'!$B$7:$B$126,A41,'SUPPLY USAGE'!$G$7:$G$126))</x:f>
      </x:c>
      <x:c r="E41" s="28"/>
      <x:c r="F41" s="22" t="str">
        <x:f>IF(A41="","",D41+E41)</x:f>
      </x:c>
      <x:c r="G41" s="24"/>
      <x:c r="H41" s="22" t="str">
        <x:f>IF(A41="","",IF(G41="Unsold",F41,0))</x:f>
      </x:c>
      <x:c r="I41" s="22" t="str">
        <x:f>IF(A41="","",IF(G41="Sold",F41,0))</x:f>
      </x:c>
    </x:row>
    <x:row r="42">
      <x:c r="A42" s="24"/>
      <x:c r="B42" s="24"/>
      <x:c r="C42" s="32"/>
      <x:c r="D42" s="22" t="str">
        <x:f>IF(A42="","",SUMIF('SUPPLY USAGE'!$B$7:$B$126,A42,'SUPPLY USAGE'!$G$7:$G$126))</x:f>
      </x:c>
      <x:c r="E42" s="28"/>
      <x:c r="F42" s="22" t="str">
        <x:f>IF(A42="","",D42+E42)</x:f>
      </x:c>
      <x:c r="G42" s="24"/>
      <x:c r="H42" s="22" t="str">
        <x:f>IF(A42="","",IF(G42="Unsold",F42,0))</x:f>
      </x:c>
      <x:c r="I42" s="22" t="str">
        <x:f>IF(A42="","",IF(G42="Sold",F42,0))</x:f>
      </x:c>
    </x:row>
    <x:row r="43">
      <x:c r="A43" s="24"/>
      <x:c r="B43" s="24"/>
      <x:c r="C43" s="32"/>
      <x:c r="D43" s="22" t="str">
        <x:f>IF(A43="","",SUMIF('SUPPLY USAGE'!$B$7:$B$126,A43,'SUPPLY USAGE'!$G$7:$G$126))</x:f>
      </x:c>
      <x:c r="E43" s="28"/>
      <x:c r="F43" s="22" t="str">
        <x:f>IF(A43="","",D43+E43)</x:f>
      </x:c>
      <x:c r="G43" s="24"/>
      <x:c r="H43" s="22" t="str">
        <x:f>IF(A43="","",IF(G43="Unsold",F43,0))</x:f>
      </x:c>
      <x:c r="I43" s="22" t="str">
        <x:f>IF(A43="","",IF(G43="Sold",F43,0))</x:f>
      </x:c>
    </x:row>
    <x:row r="44">
      <x:c r="A44" s="24"/>
      <x:c r="B44" s="24"/>
      <x:c r="C44" s="32"/>
      <x:c r="D44" s="22" t="str">
        <x:f>IF(A44="","",SUMIF('SUPPLY USAGE'!$B$7:$B$126,A44,'SUPPLY USAGE'!$G$7:$G$126))</x:f>
      </x:c>
      <x:c r="E44" s="28"/>
      <x:c r="F44" s="22" t="str">
        <x:f>IF(A44="","",D44+E44)</x:f>
      </x:c>
      <x:c r="G44" s="24"/>
      <x:c r="H44" s="22" t="str">
        <x:f>IF(A44="","",IF(G44="Unsold",F44,0))</x:f>
      </x:c>
      <x:c r="I44" s="22" t="str">
        <x:f>IF(A44="","",IF(G44="Sold",F44,0))</x:f>
      </x:c>
    </x:row>
    <x:row r="45">
      <x:c r="A45" s="24"/>
      <x:c r="B45" s="24"/>
      <x:c r="C45" s="32"/>
      <x:c r="D45" s="22" t="str">
        <x:f>IF(A45="","",SUMIF('SUPPLY USAGE'!$B$7:$B$126,A45,'SUPPLY USAGE'!$G$7:$G$126))</x:f>
      </x:c>
      <x:c r="E45" s="28"/>
      <x:c r="F45" s="22" t="str">
        <x:f>IF(A45="","",D45+E45)</x:f>
      </x:c>
      <x:c r="G45" s="24"/>
      <x:c r="H45" s="22" t="str">
        <x:f>IF(A45="","",IF(G45="Unsold",F45,0))</x:f>
      </x:c>
      <x:c r="I45" s="22" t="str">
        <x:f>IF(A45="","",IF(G45="Sold",F45,0))</x:f>
      </x:c>
    </x:row>
    <x:row r="46">
      <x:c r="A46" s="24"/>
      <x:c r="B46" s="24"/>
      <x:c r="C46" s="32"/>
      <x:c r="D46" s="22" t="str">
        <x:f>IF(A46="","",SUMIF('SUPPLY USAGE'!$B$7:$B$126,A46,'SUPPLY USAGE'!$G$7:$G$126))</x:f>
      </x:c>
      <x:c r="E46" s="28"/>
      <x:c r="F46" s="22" t="str">
        <x:f>IF(A46="","",D46+E46)</x:f>
      </x:c>
      <x:c r="G46" s="24"/>
      <x:c r="H46" s="22" t="str">
        <x:f>IF(A46="","",IF(G46="Unsold",F46,0))</x:f>
      </x:c>
      <x:c r="I46" s="22" t="str">
        <x:f>IF(A46="","",IF(G46="Sold",F46,0))</x:f>
      </x:c>
    </x:row>
    <x:row r="47">
      <x:c r="A47" s="24"/>
      <x:c r="B47" s="24"/>
      <x:c r="C47" s="32"/>
      <x:c r="D47" s="22" t="str">
        <x:f>IF(A47="","",SUMIF('SUPPLY USAGE'!$B$7:$B$126,A47,'SUPPLY USAGE'!$G$7:$G$126))</x:f>
      </x:c>
      <x:c r="E47" s="28"/>
      <x:c r="F47" s="22" t="str">
        <x:f>IF(A47="","",D47+E47)</x:f>
      </x:c>
      <x:c r="G47" s="24"/>
      <x:c r="H47" s="22" t="str">
        <x:f>IF(A47="","",IF(G47="Unsold",F47,0))</x:f>
      </x:c>
      <x:c r="I47" s="22" t="str">
        <x:f>IF(A47="","",IF(G47="Sold",F47,0))</x:f>
      </x:c>
    </x:row>
    <x:row r="48">
      <x:c r="A48" s="24"/>
      <x:c r="B48" s="24"/>
      <x:c r="C48" s="32"/>
      <x:c r="D48" s="22" t="str">
        <x:f>IF(A48="","",SUMIF('SUPPLY USAGE'!$B$7:$B$126,A48,'SUPPLY USAGE'!$G$7:$G$126))</x:f>
      </x:c>
      <x:c r="E48" s="28"/>
      <x:c r="F48" s="22" t="str">
        <x:f>IF(A48="","",D48+E48)</x:f>
      </x:c>
      <x:c r="G48" s="24"/>
      <x:c r="H48" s="22" t="str">
        <x:f>IF(A48="","",IF(G48="Unsold",F48,0))</x:f>
      </x:c>
      <x:c r="I48" s="22" t="str">
        <x:f>IF(A48="","",IF(G48="Sold",F48,0))</x:f>
      </x:c>
    </x:row>
    <x:row r="49">
      <x:c r="A49" s="24"/>
      <x:c r="B49" s="24"/>
      <x:c r="C49" s="32"/>
      <x:c r="D49" s="22" t="str">
        <x:f>IF(A49="","",SUMIF('SUPPLY USAGE'!$B$7:$B$126,A49,'SUPPLY USAGE'!$G$7:$G$126))</x:f>
      </x:c>
      <x:c r="E49" s="28"/>
      <x:c r="F49" s="22" t="str">
        <x:f>IF(A49="","",D49+E49)</x:f>
      </x:c>
      <x:c r="G49" s="24"/>
      <x:c r="H49" s="22" t="str">
        <x:f>IF(A49="","",IF(G49="Unsold",F49,0))</x:f>
      </x:c>
      <x:c r="I49" s="22" t="str">
        <x:f>IF(A49="","",IF(G49="Sold",F49,0))</x:f>
      </x:c>
    </x:row>
    <x:row r="50">
      <x:c r="A50" s="24"/>
      <x:c r="B50" s="24"/>
      <x:c r="C50" s="32"/>
      <x:c r="D50" s="22" t="str">
        <x:f>IF(A50="","",SUMIF('SUPPLY USAGE'!$B$7:$B$126,A50,'SUPPLY USAGE'!$G$7:$G$126))</x:f>
      </x:c>
      <x:c r="E50" s="28"/>
      <x:c r="F50" s="22" t="str">
        <x:f>IF(A50="","",D50+E50)</x:f>
      </x:c>
      <x:c r="G50" s="24"/>
      <x:c r="H50" s="22" t="str">
        <x:f>IF(A50="","",IF(G50="Unsold",F50,0))</x:f>
      </x:c>
      <x:c r="I50" s="22" t="str">
        <x:f>IF(A50="","",IF(G50="Sold",F50,0))</x:f>
      </x:c>
    </x:row>
    <x:row r="51">
      <x:c r="A51" s="24"/>
      <x:c r="B51" s="24"/>
      <x:c r="C51" s="32"/>
      <x:c r="D51" s="22" t="str">
        <x:f>IF(A51="","",SUMIF('SUPPLY USAGE'!$B$7:$B$126,A51,'SUPPLY USAGE'!$G$7:$G$126))</x:f>
      </x:c>
      <x:c r="E51" s="28"/>
      <x:c r="F51" s="22" t="str">
        <x:f>IF(A51="","",D51+E51)</x:f>
      </x:c>
      <x:c r="G51" s="24"/>
      <x:c r="H51" s="22" t="str">
        <x:f>IF(A51="","",IF(G51="Unsold",F51,0))</x:f>
      </x:c>
      <x:c r="I51" s="22" t="str">
        <x:f>IF(A51="","",IF(G51="Sold",F51,0))</x:f>
      </x:c>
    </x:row>
    <x:row r="52">
      <x:c r="A52" s="24"/>
      <x:c r="B52" s="24"/>
      <x:c r="C52" s="32"/>
      <x:c r="D52" s="22" t="str">
        <x:f>IF(A52="","",SUMIF('SUPPLY USAGE'!$B$7:$B$126,A52,'SUPPLY USAGE'!$G$7:$G$126))</x:f>
      </x:c>
      <x:c r="E52" s="28"/>
      <x:c r="F52" s="22" t="str">
        <x:f>IF(A52="","",D52+E52)</x:f>
      </x:c>
      <x:c r="G52" s="24"/>
      <x:c r="H52" s="22" t="str">
        <x:f>IF(A52="","",IF(G52="Unsold",F52,0))</x:f>
      </x:c>
      <x:c r="I52" s="22" t="str">
        <x:f>IF(A52="","",IF(G52="Sold",F52,0))</x:f>
      </x:c>
    </x:row>
    <x:row r="53">
      <x:c r="A53" s="24"/>
      <x:c r="B53" s="24"/>
      <x:c r="C53" s="32"/>
      <x:c r="D53" s="22" t="str">
        <x:f>IF(A53="","",SUMIF('SUPPLY USAGE'!$B$7:$B$126,A53,'SUPPLY USAGE'!$G$7:$G$126))</x:f>
      </x:c>
      <x:c r="E53" s="28"/>
      <x:c r="F53" s="22" t="str">
        <x:f>IF(A53="","",D53+E53)</x:f>
      </x:c>
      <x:c r="G53" s="24"/>
      <x:c r="H53" s="22" t="str">
        <x:f>IF(A53="","",IF(G53="Unsold",F53,0))</x:f>
      </x:c>
      <x:c r="I53" s="22" t="str">
        <x:f>IF(A53="","",IF(G53="Sold",F53,0))</x:f>
      </x:c>
    </x:row>
    <x:row r="54">
      <x:c r="A54" s="24"/>
      <x:c r="B54" s="24"/>
      <x:c r="C54" s="32"/>
      <x:c r="D54" s="22" t="str">
        <x:f>IF(A54="","",SUMIF('SUPPLY USAGE'!$B$7:$B$126,A54,'SUPPLY USAGE'!$G$7:$G$126))</x:f>
      </x:c>
      <x:c r="E54" s="28"/>
      <x:c r="F54" s="22" t="str">
        <x:f>IF(A54="","",D54+E54)</x:f>
      </x:c>
      <x:c r="G54" s="24"/>
      <x:c r="H54" s="22" t="str">
        <x:f>IF(A54="","",IF(G54="Unsold",F54,0))</x:f>
      </x:c>
      <x:c r="I54" s="22" t="str">
        <x:f>IF(A54="","",IF(G54="Sold",F54,0))</x:f>
      </x:c>
    </x:row>
    <x:row r="55">
      <x:c r="A55" s="24"/>
      <x:c r="B55" s="24"/>
      <x:c r="C55" s="32"/>
      <x:c r="D55" s="22" t="str">
        <x:f>IF(A55="","",SUMIF('SUPPLY USAGE'!$B$7:$B$126,A55,'SUPPLY USAGE'!$G$7:$G$126))</x:f>
      </x:c>
      <x:c r="E55" s="28"/>
      <x:c r="F55" s="22" t="str">
        <x:f>IF(A55="","",D55+E55)</x:f>
      </x:c>
      <x:c r="G55" s="24"/>
      <x:c r="H55" s="22" t="str">
        <x:f>IF(A55="","",IF(G55="Unsold",F55,0))</x:f>
      </x:c>
      <x:c r="I55" s="22" t="str">
        <x:f>IF(A55="","",IF(G55="Sold",F55,0))</x:f>
      </x:c>
    </x:row>
    <x:row r="56">
      <x:c r="A56" s="24"/>
      <x:c r="B56" s="24"/>
      <x:c r="C56" s="32"/>
      <x:c r="D56" s="22" t="str">
        <x:f>IF(A56="","",SUMIF('SUPPLY USAGE'!$B$7:$B$126,A56,'SUPPLY USAGE'!$G$7:$G$126))</x:f>
      </x:c>
      <x:c r="E56" s="28"/>
      <x:c r="F56" s="22" t="str">
        <x:f>IF(A56="","",D56+E56)</x:f>
      </x:c>
      <x:c r="G56" s="24"/>
      <x:c r="H56" s="22" t="str">
        <x:f>IF(A56="","",IF(G56="Unsold",F56,0))</x:f>
      </x:c>
      <x:c r="I56" s="22" t="str">
        <x:f>IF(A56="","",IF(G56="Sold",F56,0))</x:f>
      </x:c>
    </x:row>
    <x:row r="57">
      <x:c r="A57" s="24"/>
      <x:c r="B57" s="24"/>
      <x:c r="C57" s="32"/>
      <x:c r="D57" s="22" t="str">
        <x:f>IF(A57="","",SUMIF('SUPPLY USAGE'!$B$7:$B$126,A57,'SUPPLY USAGE'!$G$7:$G$126))</x:f>
      </x:c>
      <x:c r="E57" s="28"/>
      <x:c r="F57" s="22" t="str">
        <x:f>IF(A57="","",D57+E57)</x:f>
      </x:c>
      <x:c r="G57" s="24"/>
      <x:c r="H57" s="22" t="str">
        <x:f>IF(A57="","",IF(G57="Unsold",F57,0))</x:f>
      </x:c>
      <x:c r="I57" s="22" t="str">
        <x:f>IF(A57="","",IF(G57="Sold",F57,0))</x:f>
      </x:c>
    </x:row>
    <x:row r="58">
      <x:c r="A58" s="24"/>
      <x:c r="B58" s="24"/>
      <x:c r="C58" s="32"/>
      <x:c r="D58" s="22" t="str">
        <x:f>IF(A58="","",SUMIF('SUPPLY USAGE'!$B$7:$B$126,A58,'SUPPLY USAGE'!$G$7:$G$126))</x:f>
      </x:c>
      <x:c r="E58" s="28"/>
      <x:c r="F58" s="22" t="str">
        <x:f>IF(A58="","",D58+E58)</x:f>
      </x:c>
      <x:c r="G58" s="24"/>
      <x:c r="H58" s="22" t="str">
        <x:f>IF(A58="","",IF(G58="Unsold",F58,0))</x:f>
      </x:c>
      <x:c r="I58" s="22" t="str">
        <x:f>IF(A58="","",IF(G58="Sold",F58,0))</x:f>
      </x:c>
    </x:row>
    <x:row r="59">
      <x:c r="A59" s="24"/>
      <x:c r="B59" s="24"/>
      <x:c r="C59" s="32"/>
      <x:c r="D59" s="22" t="str">
        <x:f>IF(A59="","",SUMIF('SUPPLY USAGE'!$B$7:$B$126,A59,'SUPPLY USAGE'!$G$7:$G$126))</x:f>
      </x:c>
      <x:c r="E59" s="28"/>
      <x:c r="F59" s="22" t="str">
        <x:f>IF(A59="","",D59+E59)</x:f>
      </x:c>
      <x:c r="G59" s="24"/>
      <x:c r="H59" s="22" t="str">
        <x:f>IF(A59="","",IF(G59="Unsold",F59,0))</x:f>
      </x:c>
      <x:c r="I59" s="22" t="str">
        <x:f>IF(A59="","",IF(G59="Sold",F59,0))</x:f>
      </x:c>
    </x:row>
    <x:row r="60">
      <x:c r="A60" s="24"/>
      <x:c r="B60" s="24"/>
      <x:c r="C60" s="32"/>
      <x:c r="D60" s="22" t="str">
        <x:f>IF(A60="","",SUMIF('SUPPLY USAGE'!$B$7:$B$126,A60,'SUPPLY USAGE'!$G$7:$G$126))</x:f>
      </x:c>
      <x:c r="E60" s="28"/>
      <x:c r="F60" s="22" t="str">
        <x:f>IF(A60="","",D60+E60)</x:f>
      </x:c>
      <x:c r="G60" s="24"/>
      <x:c r="H60" s="22" t="str">
        <x:f>IF(A60="","",IF(G60="Unsold",F60,0))</x:f>
      </x:c>
      <x:c r="I60" s="22" t="str">
        <x:f>IF(A60="","",IF(G60="Sold",F60,0))</x:f>
      </x:c>
    </x:row>
    <x:row r="61">
      <x:c r="A61" s="24"/>
      <x:c r="B61" s="24"/>
      <x:c r="C61" s="32"/>
      <x:c r="D61" s="22" t="str">
        <x:f>IF(A61="","",SUMIF('SUPPLY USAGE'!$B$7:$B$126,A61,'SUPPLY USAGE'!$G$7:$G$126))</x:f>
      </x:c>
      <x:c r="E61" s="28"/>
      <x:c r="F61" s="22" t="str">
        <x:f>IF(A61="","",D61+E61)</x:f>
      </x:c>
      <x:c r="G61" s="24"/>
      <x:c r="H61" s="22" t="str">
        <x:f>IF(A61="","",IF(G61="Unsold",F61,0))</x:f>
      </x:c>
      <x:c r="I61" s="22" t="str">
        <x:f>IF(A61="","",IF(G61="Sold",F61,0))</x:f>
      </x:c>
    </x:row>
    <x:row r="62">
      <x:c r="A62" s="24"/>
      <x:c r="B62" s="24"/>
      <x:c r="C62" s="32"/>
      <x:c r="D62" s="22" t="str">
        <x:f>IF(A62="","",SUMIF('SUPPLY USAGE'!$B$7:$B$126,A62,'SUPPLY USAGE'!$G$7:$G$126))</x:f>
      </x:c>
      <x:c r="E62" s="28"/>
      <x:c r="F62" s="22" t="str">
        <x:f>IF(A62="","",D62+E62)</x:f>
      </x:c>
      <x:c r="G62" s="24"/>
      <x:c r="H62" s="22" t="str">
        <x:f>IF(A62="","",IF(G62="Unsold",F62,0))</x:f>
      </x:c>
      <x:c r="I62" s="22" t="str">
        <x:f>IF(A62="","",IF(G62="Sold",F62,0))</x:f>
      </x:c>
    </x:row>
    <x:row r="63">
      <x:c r="A63" s="24"/>
      <x:c r="B63" s="24"/>
      <x:c r="C63" s="32"/>
      <x:c r="D63" s="22" t="str">
        <x:f>IF(A63="","",SUMIF('SUPPLY USAGE'!$B$7:$B$126,A63,'SUPPLY USAGE'!$G$7:$G$126))</x:f>
      </x:c>
      <x:c r="E63" s="28"/>
      <x:c r="F63" s="22" t="str">
        <x:f>IF(A63="","",D63+E63)</x:f>
      </x:c>
      <x:c r="G63" s="24"/>
      <x:c r="H63" s="22" t="str">
        <x:f>IF(A63="","",IF(G63="Unsold",F63,0))</x:f>
      </x:c>
      <x:c r="I63" s="22" t="str">
        <x:f>IF(A63="","",IF(G63="Sold",F63,0))</x:f>
      </x:c>
    </x:row>
    <x:row r="64">
      <x:c r="A64" s="24"/>
      <x:c r="B64" s="24"/>
      <x:c r="C64" s="32"/>
      <x:c r="D64" s="22" t="str">
        <x:f>IF(A64="","",SUMIF('SUPPLY USAGE'!$B$7:$B$126,A64,'SUPPLY USAGE'!$G$7:$G$126))</x:f>
      </x:c>
      <x:c r="E64" s="28"/>
      <x:c r="F64" s="22" t="str">
        <x:f>IF(A64="","",D64+E64)</x:f>
      </x:c>
      <x:c r="G64" s="24"/>
      <x:c r="H64" s="22" t="str">
        <x:f>IF(A64="","",IF(G64="Unsold",F64,0))</x:f>
      </x:c>
      <x:c r="I64" s="22" t="str">
        <x:f>IF(A64="","",IF(G64="Sold",F64,0))</x:f>
      </x:c>
    </x:row>
    <x:row r="65">
      <x:c r="A65" s="24"/>
      <x:c r="B65" s="24"/>
      <x:c r="C65" s="32"/>
      <x:c r="D65" s="22" t="str">
        <x:f>IF(A65="","",SUMIF('SUPPLY USAGE'!$B$7:$B$126,A65,'SUPPLY USAGE'!$G$7:$G$126))</x:f>
      </x:c>
      <x:c r="E65" s="28"/>
      <x:c r="F65" s="22" t="str">
        <x:f>IF(A65="","",D65+E65)</x:f>
      </x:c>
      <x:c r="G65" s="24"/>
      <x:c r="H65" s="22" t="str">
        <x:f>IF(A65="","",IF(G65="Unsold",F65,0))</x:f>
      </x:c>
      <x:c r="I65" s="22" t="str">
        <x:f>IF(A65="","",IF(G65="Sold",F65,0))</x:f>
      </x:c>
    </x:row>
    <x:row r="66">
      <x:c r="A66" s="24"/>
      <x:c r="B66" s="24"/>
      <x:c r="C66" s="32"/>
      <x:c r="D66" s="22" t="str">
        <x:f>IF(A66="","",SUMIF('SUPPLY USAGE'!$B$7:$B$126,A66,'SUPPLY USAGE'!$G$7:$G$126))</x:f>
      </x:c>
      <x:c r="E66" s="28"/>
      <x:c r="F66" s="22" t="str">
        <x:f>IF(A66="","",D66+E66)</x:f>
      </x:c>
      <x:c r="G66" s="24"/>
      <x:c r="H66" s="22" t="str">
        <x:f>IF(A66="","",IF(G66="Unsold",F66,0))</x:f>
      </x:c>
      <x:c r="I66" s="22" t="str">
        <x:f>IF(A66="","",IF(G66="Sold",F66,0))</x:f>
      </x:c>
    </x:row>
  </x:sheetData>
  <x:mergeCells>
    <x:mergeCell ref="A1:I2"/>
    <x:mergeCell ref="A3:I3"/>
  </x:mergeCells>
  <x:dataValidations count="1">
    <x:dataValidation type="list" sqref="G7:G66">
      <x:formula1>"Sold,Unsold,In Progress"</x:formula1>
    </x:dataValidation>
  </x:dataValidations>
  <x:pageMargins left="0.7" right="0.7" top="0.75" bottom="0.75" header="0.3" footer="0.3"/>
</x:worksheet>
</file>