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b74caa522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eak-even Calculator" sheetId="1" r:id="R2b0ea28362db4540"/>
    <x:sheet xmlns:r="http://schemas.openxmlformats.org/officeDocument/2006/relationships" name="Scenarios" sheetId="2" r:id="R45c190d3d3ab4e94"/>
    <x:sheet xmlns:r="http://schemas.openxmlformats.org/officeDocument/2006/relationships" name="Start Here" sheetId="3" r:id="Ra14b3f2415d744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0.00%"/>
    <x:numFmt numFmtId="202" formatCode="0"/>
    <x:numFmt numFmtId="203" formatCode="0.0%"/>
  </x:numFmts>
  <x:fonts count="7">
    <x:font>
      <x:sz val="11"/>
      <x:name val="Carlito"/>
    </x:font>
    <x:font>
      <x:b/>
      <x:sz val="15"/>
      <x:color rgb="FFFFFFFF"/>
      <x:name val="Carlito"/>
    </x:font>
    <x:font>
      <x:sz val="11"/>
      <x:color rgb="FF4D6175"/>
      <x:name val="Carlito"/>
    </x:font>
    <x:font>
      <x:b/>
      <x:sz val="10"/>
      <x:color rgb="FF163452"/>
      <x:name val="Carlito"/>
    </x:font>
    <x:font>
      <x:b/>
      <x:sz val="11"/>
      <x:color rgb="FF163452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452"/>
      </x:patternFill>
    </x:fill>
    <x:fill>
      <x:patternFill patternType="solid">
        <x:fgColor rgb="FFFFF0F6"/>
      </x:patternFill>
    </x:fill>
    <x:fill>
      <x:patternFill patternType="solid">
        <x:fgColor rgb="FFF5F8FC"/>
      </x:patternFill>
    </x:fill>
    <x:fill>
      <x:patternFill patternType="solid">
        <x:fgColor rgb="FFE8F2FC"/>
      </x:patternFill>
    </x:fill>
  </x:fills>
  <x:borders count="2">
    <x:border/>
    <x:border/>
  </x:borders>
  <x:cellStyleXfs count="1">
    <x:xf numFmtId="0" fontId="0" fillId="0" borderId="0"/>
  </x:cellStyleXfs>
  <x:cellXfs count="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0" fillId="5" borderId="0" xfId="0" applyNumberFormat="1" applyFont="1" applyFill="1" applyBorder="1"/>
    <x:xf numFmtId="200" fontId="5" fillId="3" borderId="0" xfId="0" applyNumberFormat="1" applyFont="1" applyFill="1" applyBorder="1"/>
    <x:xf numFmtId="200" fontId="0" fillId="0" borderId="0" xfId="0" applyNumberFormat="1" applyFont="1" applyFill="1" applyBorder="1"/>
    <x:xf numFmtId="200" fontId="3" fillId="3" borderId="0" xfId="0" applyNumberFormat="1" applyFont="1" applyFill="1" applyBorder="1" applyAlignment="1">
      <x:alignment vertical="center"/>
    </x:xf>
    <x:xf numFmtId="200" fontId="0" fillId="5" borderId="1" xfId="0" applyNumberFormat="1" applyFont="1" applyFill="1" applyBorder="1"/>
    <x:xf numFmtId="200" fontId="5" fillId="3" borderId="1" xfId="0" applyNumberFormat="1" applyFont="1" applyFill="1" applyBorder="1"/>
    <x:xf numFmtId="200" fontId="0" fillId="0" borderId="1" xfId="0" applyNumberFormat="1" applyFont="1" applyFill="1" applyBorder="1"/>
    <x:xf numFmtId="200" fontId="3" fillId="3" borderId="1" xfId="0" applyNumberFormat="1" applyFont="1" applyFill="1" applyBorder="1" applyAlignment="1">
      <x:alignment vertical="center"/>
    </x:xf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2" fontId="5" fillId="3" borderId="0" xfId="0" applyNumberFormat="1" applyFont="1" applyFill="1" applyBorder="1"/>
    <x:xf numFmtId="202" fontId="0" fillId="5" borderId="0" xfId="0" applyNumberFormat="1" applyFont="1" applyFill="1" applyBorder="1"/>
    <x:xf numFmtId="202" fontId="5" fillId="3" borderId="1" xfId="0" applyNumberFormat="1" applyFont="1" applyFill="1" applyBorder="1"/>
    <x:xf numFmtId="202" fontId="0" fillId="5" borderId="1" xfId="0" applyNumberFormat="1" applyFont="1" applyFill="1" applyBorder="1"/>
    <x:xf numFmtId="203" fontId="5" fillId="3" borderId="0" xfId="0" applyNumberFormat="1" applyFont="1" applyFill="1" applyBorder="1"/>
    <x:xf numFmtId="203" fontId="5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b314e456349b4" /><Relationship Type="http://schemas.openxmlformats.org/officeDocument/2006/relationships/theme" Target="/xl/theme/theme1.xml" Id="R8782621a963f446e" /><Relationship Type="http://schemas.openxmlformats.org/officeDocument/2006/relationships/sharedStrings" Target="/xl/sharedStrings.xml" Id="Rdbc46bfef3e64529" /><Relationship Type="http://schemas.openxmlformats.org/officeDocument/2006/relationships/worksheet" Target="/xl/worksheets/sheet1.xml" Id="R2b0ea28362db4540" /><Relationship Type="http://schemas.openxmlformats.org/officeDocument/2006/relationships/worksheet" Target="/xl/worksheets/sheet2.xml" Id="R45c190d3d3ab4e94" /><Relationship Type="http://schemas.openxmlformats.org/officeDocument/2006/relationships/worksheet" Target="/xl/worksheets/sheet3.xml" Id="Ra14b3f2415d744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" hidden="0" customWidth="1"/>
    <x:col min="2" max="2" width="36" hidden="0" customWidth="1"/>
    <x:col min="3" max="3" width="19" hidden="0" customWidth="1"/>
    <x:col min="4" max="4" width="4" hidden="0" customWidth="1"/>
    <x:col min="5" max="5" width="3" hidden="0" customWidth="1"/>
    <x:col min="6" max="6" width="28" hidden="0" customWidth="1"/>
    <x:col min="7" max="7" width="18" hidden="0" customWidth="1"/>
    <x:col min="8" max="8" width="14" hidden="0" customWidth="1"/>
  </x:cols>
  <x:sheetData>
    <x:row r="1" ht="31" customHeight="1">
      <x:c r="A1" s="4" t="str">
        <x:v>CRAFT SHOW BREAK-EVEN CALCULATOR</x:v>
      </x:c>
      <x:c r="B1" s="4"/>
      <x:c r="C1" s="4"/>
      <x:c r="D1" s="4"/>
      <x:c r="E1" s="4"/>
      <x:c r="F1" s="4"/>
      <x:c r="G1" s="4"/>
      <x:c r="H1" s="4"/>
    </x:row>
    <x:row r="2" ht="31" customHeight="1">
      <x:c r="A2" s="4"/>
      <x:c r="B2" s="4"/>
      <x:c r="C2" s="4"/>
      <x:c r="D2" s="4"/>
      <x:c r="E2" s="4"/>
      <x:c r="F2" s="4"/>
      <x:c r="G2" s="4"/>
      <x:c r="H2" s="4"/>
    </x:row>
    <x:row r="3" ht="22" customHeight="1">
      <x:c r="B3" s="8" t="str">
        <x:v>Sports Wreath Shop  |  Blue cells are editable inputs  |  Example values are fictional</x:v>
      </x:c>
      <x:c r="C3" s="8"/>
      <x:c r="D3" s="8"/>
      <x:c r="E3" s="8"/>
      <x:c r="F3" s="8"/>
      <x:c r="G3" s="8"/>
      <x:c r="H3" s="8"/>
    </x:row>
    <x:row r="4" ht="22" customHeight="1"/>
    <x:row r="5" ht="22" customHeight="1">
      <x:c r="B5" t="str">
        <x:v>Show / location</x:v>
      </x:c>
      <x:c r="C5" s="26" t="str">
        <x:v>Your next craft show</x:v>
      </x:c>
      <x:c r="F5" t="str">
        <x:v>Date</x:v>
      </x:c>
      <x:c r="G5" s="26" t="str">
        <x:v>Enter date</x:v>
      </x:c>
    </x:row>
    <x:row r="6" ht="22" customHeight="1"/>
    <x:row r="7" ht="24" customHeight="1">
      <x:c r="B7" s="12" t="str">
        <x:v>A  FIXED EVENT COSTS</x:v>
      </x:c>
      <x:c r="C7" s="12"/>
    </x:row>
    <x:row r="8" ht="22" customHeight="1">
      <x:c r="F8" s="16" t="str">
        <x:v>AT A GLANCE</x:v>
      </x:c>
      <x:c r="G8" s="16"/>
      <x:c r="H8" s="16"/>
    </x:row>
    <x:row r="9" ht="22" customHeight="1">
      <x:c r="B9" t="str">
        <x:v>Booth / vendor fee</x:v>
      </x:c>
      <x:c r="C9" s="30" t="n">
        <x:v>150</x:v>
      </x:c>
    </x:row>
    <x:row r="10" ht="28" customHeight="1">
      <x:c r="B10" t="str">
        <x:v>Travel and parking</x:v>
      </x:c>
      <x:c r="C10" s="30" t="n">
        <x:v>30</x:v>
      </x:c>
      <x:c r="F10" t="str">
        <x:v>Fixed show costs</x:v>
      </x:c>
      <x:c r="G10" s="31" t="n">
        <x:f>C14</x:f>
        <x:v>220</x:v>
      </x:c>
    </x:row>
    <x:row r="11" ht="22" customHeight="1">
      <x:c r="B11" t="str">
        <x:v>Display rental / event share</x:v>
      </x:c>
      <x:c r="C11" s="30" t="n">
        <x:v>25</x:v>
      </x:c>
    </x:row>
    <x:row r="12" ht="28" customHeight="1">
      <x:c r="B12" t="str">
        <x:v>Fixed helper / staff costs</x:v>
      </x:c>
      <x:c r="C12" s="30" t="n">
        <x:v>0</x:v>
      </x:c>
      <x:c r="F12" t="str">
        <x:v>Contribution / sale</x:v>
      </x:c>
      <x:c r="G12" s="31" t="n">
        <x:f>C25</x:f>
        <x:v>21.525000000000006</x:v>
      </x:c>
    </x:row>
    <x:row r="13" ht="22" customHeight="1">
      <x:c r="B13" t="str">
        <x:v>Other fixed costs</x:v>
      </x:c>
      <x:c r="C13" s="30" t="n">
        <x:v>15</x:v>
      </x:c>
    </x:row>
    <x:row r="14" ht="28" customHeight="1">
      <x:c r="B14" t="str">
        <x:v>TOTAL FIXED COSTS</x:v>
      </x:c>
      <x:c r="C14" s="31" t="n">
        <x:f>SUM(C9:C13)</x:f>
        <x:v>220</x:v>
      </x:c>
      <x:c r="F14" t="str">
        <x:v>Sales needed</x:v>
      </x:c>
      <x:c r="G14" s="46" t="n">
        <x:f>C29</x:f>
        <x:v>11</x:v>
      </x:c>
    </x:row>
    <x:row r="15" ht="22" customHeight="1">
      <x:c r="C15" s="32"/>
    </x:row>
    <x:row r="16" ht="28" customHeight="1">
      <x:c r="B16" s="12" t="str">
        <x:v>B  AVERAGE WREATH SALE</x:v>
      </x:c>
      <x:c r="C16" s="33"/>
      <x:c r="F16" t="str">
        <x:v>Projected result</x:v>
      </x:c>
      <x:c r="G16" s="31" t="n">
        <x:f>C33</x:f>
        <x:v>-4.75</x:v>
      </x:c>
    </x:row>
    <x:row r="17" ht="22" customHeight="1">
      <x:c r="C17" s="32"/>
    </x:row>
    <x:row r="18" ht="22" customHeight="1">
      <x:c r="B18" t="str">
        <x:v>Selling price after discounts</x:v>
      </x:c>
      <x:c r="C18" s="30" t="n">
        <x:v>75</x:v>
      </x:c>
    </x:row>
    <x:row r="19" ht="22" customHeight="1">
      <x:c r="B19" t="str">
        <x:v>Material cost per wreath</x:v>
      </x:c>
      <x:c r="C19" s="30" t="n">
        <x:v>28</x:v>
      </x:c>
    </x:row>
    <x:row r="20" ht="22" customHeight="1">
      <x:c r="B20" t="str">
        <x:v>Direct labor cost per wreath</x:v>
      </x:c>
      <x:c r="C20" s="30" t="n">
        <x:v>20</x:v>
      </x:c>
      <x:c r="F20" s="21" t="str">
        <x:v>A contribution margin of $0 or less means no number of sales will cover fixed event costs at this average price.</x:v>
      </x:c>
      <x:c r="G20" s="21"/>
      <x:c r="H20" s="21"/>
    </x:row>
    <x:row r="21" ht="22" customHeight="1">
      <x:c r="B21" t="str">
        <x:v>Packaging / other per-sale cost</x:v>
      </x:c>
      <x:c r="C21" s="30" t="n">
        <x:v>3</x:v>
      </x:c>
      <x:c r="F21" s="21"/>
      <x:c r="G21" s="21"/>
      <x:c r="H21" s="21"/>
    </x:row>
    <x:row r="22" ht="22" customHeight="1">
      <x:c r="B22" t="str">
        <x:v>Card processing fee %</x:v>
      </x:c>
      <x:c r="C22" s="38" t="n">
        <x:v>0.029</x:v>
      </x:c>
      <x:c r="F22" s="21"/>
      <x:c r="G22" s="21"/>
      <x:c r="H22" s="21"/>
    </x:row>
    <x:row r="23" ht="22" customHeight="1">
      <x:c r="B23" t="str">
        <x:v>Flat card fee per sale</x:v>
      </x:c>
      <x:c r="C23" s="30" t="n">
        <x:v>0.3</x:v>
      </x:c>
      <x:c r="F23" s="21"/>
      <x:c r="G23" s="21"/>
      <x:c r="H23" s="21"/>
    </x:row>
    <x:row r="24" ht="22" customHeight="1">
      <x:c r="B24" t="str">
        <x:v>TOTAL VARIABLE COST / WREATH</x:v>
      </x:c>
      <x:c r="C24" s="31" t="n">
        <x:f>SUM(C19:C21)+C18*C22+C23</x:f>
        <x:v>53.474999999999994</x:v>
      </x:c>
    </x:row>
    <x:row r="25" ht="22" customHeight="1">
      <x:c r="B25" t="str">
        <x:v>CONTRIBUTION / WREATH</x:v>
      </x:c>
      <x:c r="C25" s="31" t="n">
        <x:f>C18-C24</x:f>
        <x:v>21.525000000000006</x:v>
      </x:c>
    </x:row>
    <x:row r="26" ht="22" customHeight="1">
      <x:c r="F26" s="21" t="str">
        <x:v>Enter direct labor either per wreath or as a fixed show cost based on what it pays for. Do not count the same expense twice.</x:v>
      </x:c>
      <x:c r="G26" s="21"/>
      <x:c r="H26" s="21"/>
    </x:row>
    <x:row r="27" ht="24" customHeight="1">
      <x:c r="B27" s="12" t="str">
        <x:v>C  RESULTS &amp; FORECAST</x:v>
      </x:c>
      <x:c r="C27" s="12"/>
      <x:c r="F27" s="21"/>
      <x:c r="G27" s="21"/>
      <x:c r="H27" s="21"/>
    </x:row>
    <x:row r="28" ht="22" customHeight="1">
      <x:c r="F28" s="21"/>
      <x:c r="G28" s="21"/>
      <x:c r="H28" s="21"/>
    </x:row>
    <x:row r="29" ht="22" customHeight="1">
      <x:c r="B29" t="str">
        <x:v>BREAK-EVEN WREATHS</x:v>
      </x:c>
      <x:c r="C29" s="40" t="n">
        <x:f>IF(C25&lt;=0,"Not attainable",ROUNDUP(C14/C25,0))</x:f>
        <x:v>11</x:v>
      </x:c>
      <x:c r="F29" s="21"/>
      <x:c r="G29" s="21"/>
      <x:c r="H29" s="21"/>
    </x:row>
    <x:row r="30" ht="22" customHeight="1">
      <x:c r="B30" t="str">
        <x:v>Expected wreaths sold</x:v>
      </x:c>
      <x:c r="C30" s="41" t="n">
        <x:v>10</x:v>
      </x:c>
      <x:c r="F30" s="21"/>
      <x:c r="G30" s="21"/>
      <x:c r="H30" s="21"/>
    </x:row>
    <x:row r="31" ht="22" customHeight="1">
      <x:c r="B31" t="str">
        <x:v>Projected gross sales</x:v>
      </x:c>
      <x:c r="C31" s="31" t="n">
        <x:f>C30*C18</x:f>
        <x:v>750</x:v>
      </x:c>
    </x:row>
    <x:row r="32" ht="22" customHeight="1">
      <x:c r="B32" t="str">
        <x:v>Projected variable costs</x:v>
      </x:c>
      <x:c r="C32" s="31" t="n">
        <x:f>C30*C24</x:f>
        <x:v>534.75</x:v>
      </x:c>
    </x:row>
    <x:row r="33" ht="22" customHeight="1">
      <x:c r="B33" t="str">
        <x:v>PROJECTED EVENT RESULT</x:v>
      </x:c>
      <x:c r="C33" s="31" t="n">
        <x:f>C31-C32-C14</x:f>
        <x:v>-4.75</x:v>
      </x:c>
      <x:c r="F33" s="21" t="str">
        <x:v>For multiple product types, use a realistic weighted average or test separate scenarios on the Scenarios tab.</x:v>
      </x:c>
      <x:c r="G33" s="21"/>
      <x:c r="H33" s="21"/>
    </x:row>
    <x:row r="34" ht="22" customHeight="1">
      <x:c r="B34" t="str">
        <x:v>Result % of gross sales</x:v>
      </x:c>
      <x:c r="C34" s="44" t="n">
        <x:f>IF(C31&gt;0,C33/C31,0)</x:f>
        <x:v>-0.006333333333333333</x:v>
      </x:c>
      <x:c r="F34" s="21"/>
      <x:c r="G34" s="21"/>
      <x:c r="H34" s="21"/>
    </x:row>
    <x:row r="35" ht="22" customHeight="1">
      <x:c r="F35" s="21"/>
      <x:c r="G35" s="21"/>
      <x:c r="H35" s="21"/>
    </x:row>
    <x:row r="36" ht="22" customHeight="1">
      <x:c r="F36" s="21"/>
      <x:c r="G36" s="21"/>
      <x:c r="H36" s="21"/>
    </x:row>
    <x:row r="37" ht="22" customHeight="1"/>
    <x:row r="38" ht="22" customHeight="1"/>
  </x:sheetData>
  <x:mergeCells>
    <x:mergeCell ref="A1:H2"/>
    <x:mergeCell ref="B3:H3"/>
    <x:mergeCell ref="B7:C7"/>
    <x:mergeCell ref="B16:C16"/>
    <x:mergeCell ref="B27:C27"/>
    <x:mergeCell ref="F20:H23"/>
    <x:mergeCell ref="F26:H30"/>
    <x:mergeCell ref="F33:H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19" hidden="0" customWidth="1"/>
    <x:col min="3" max="3" width="18" hidden="0" customWidth="1"/>
    <x:col min="4" max="4" width="20" hidden="0" customWidth="1"/>
    <x:col min="5" max="5" width="18" hidden="0" customWidth="1"/>
    <x:col min="6" max="6" width="14" hidden="0" customWidth="1"/>
    <x:col min="7" max="7" width="19" hidden="0" customWidth="1"/>
    <x:col min="8" max="8" width="19" hidden="0" customWidth="1"/>
    <x:col min="9" max="9" width="18" hidden="0" customWidth="1"/>
    <x:col min="10" max="10" width="20" hidden="0" customWidth="1"/>
    <x:col min="11" max="11" width="20" hidden="0" customWidth="1"/>
  </x:cols>
  <x:sheetData>
    <x:row r="1" ht="31" customHeight="1">
      <x:c r="A1" s="4" t="str">
        <x:v>COMPARE CRAFT SHOW SCENARIOS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1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4" customHeight="1">
      <x:c r="B3" t="str">
        <x:v>Adjust blue cells. This is a scenario tool, not an industry price guide.</x:v>
      </x:c>
    </x:row>
    <x:row r="4" ht="24" customHeight="1"/>
    <x:row r="5" ht="24" customHeight="1"/>
    <x:row r="6" ht="29" customHeight="1">
      <x:c r="B6" s="50" t="str">
        <x:v>Scenario</x:v>
      </x:c>
      <x:c r="C6" s="50" t="str">
        <x:v>Avg. sale $</x:v>
      </x:c>
      <x:c r="D6" s="50" t="str">
        <x:v>Materials + labor + packing $</x:v>
      </x:c>
      <x:c r="E6" s="50" t="str">
        <x:v>Flat fee $</x:v>
      </x:c>
      <x:c r="F6" s="50" t="str">
        <x:v>Card fee %</x:v>
      </x:c>
      <x:c r="G6" s="50" t="str">
        <x:v>Fixed event costs $</x:v>
      </x:c>
      <x:c r="H6" s="50" t="str">
        <x:v>Contribution / sale $</x:v>
      </x:c>
      <x:c r="I6" s="50" t="str">
        <x:v>Break-even units</x:v>
      </x:c>
      <x:c r="J6" s="50" t="str">
        <x:v>Forecast units</x:v>
      </x:c>
      <x:c r="K6" s="50" t="str">
        <x:v>Projected result $</x:v>
      </x:c>
    </x:row>
    <x:row r="7" ht="24" customHeight="1">
      <x:c r="B7" t="str">
        <x:v>Conservative</x:v>
      </x:c>
      <x:c r="C7" s="30" t="n">
        <x:v>65</x:v>
      </x:c>
      <x:c r="D7" s="30" t="n">
        <x:v>51</x:v>
      </x:c>
      <x:c r="E7" s="30" t="n">
        <x:v>0.3</x:v>
      </x:c>
      <x:c r="F7" s="38" t="n">
        <x:v>0.029</x:v>
      </x:c>
      <x:c r="G7" s="30" t="n">
        <x:v>220</x:v>
      </x:c>
      <x:c r="H7" s="54" t="n">
        <x:f>C7-D7-E7-C7*F7</x:f>
        <x:v>11.815</x:v>
      </x:c>
      <x:c r="I7" s="10" t="n">
        <x:f>IF(H7&lt;=0,"N/A",ROUNDUP(G7/H7,0))</x:f>
        <x:v>19</x:v>
      </x:c>
      <x:c r="J7" s="26" t="n">
        <x:v>7</x:v>
      </x:c>
      <x:c r="K7" s="54" t="n">
        <x:f>J7*H7-G7</x:f>
        <x:v>-137.29500000000002</x:v>
      </x:c>
    </x:row>
    <x:row r="8" ht="24" customHeight="1">
      <x:c r="B8" t="str">
        <x:v>Likely</x:v>
      </x:c>
      <x:c r="C8" s="30" t="n">
        <x:v>75</x:v>
      </x:c>
      <x:c r="D8" s="30" t="n">
        <x:v>51</x:v>
      </x:c>
      <x:c r="E8" s="30" t="n">
        <x:v>0.3</x:v>
      </x:c>
      <x:c r="F8" s="38" t="n">
        <x:v>0.029</x:v>
      </x:c>
      <x:c r="G8" s="30" t="n">
        <x:v>220</x:v>
      </x:c>
      <x:c r="H8" s="54" t="n">
        <x:f>C8-D8-E8-C8*F8</x:f>
        <x:v>21.525</x:v>
      </x:c>
      <x:c r="I8" s="10" t="n">
        <x:f>IF(H8&lt;=0,"N/A",ROUNDUP(G8/H8,0))</x:f>
        <x:v>11</x:v>
      </x:c>
      <x:c r="J8" s="26" t="n">
        <x:v>10</x:v>
      </x:c>
      <x:c r="K8" s="54" t="n">
        <x:f>J8*H8-G8</x:f>
        <x:v>-4.75</x:v>
      </x:c>
    </x:row>
    <x:row r="9" ht="24" customHeight="1">
      <x:c r="B9" t="str">
        <x:v>Optimistic</x:v>
      </x:c>
      <x:c r="C9" s="30" t="n">
        <x:v>85</x:v>
      </x:c>
      <x:c r="D9" s="30" t="n">
        <x:v>51</x:v>
      </x:c>
      <x:c r="E9" s="30" t="n">
        <x:v>0.3</x:v>
      </x:c>
      <x:c r="F9" s="38" t="n">
        <x:v>0.029</x:v>
      </x:c>
      <x:c r="G9" s="30" t="n">
        <x:v>220</x:v>
      </x:c>
      <x:c r="H9" s="54" t="n">
        <x:f>C9-D9-E9-C9*F9</x:f>
        <x:v>31.235000000000003</x:v>
      </x:c>
      <x:c r="I9" s="10" t="n">
        <x:f>IF(H9&lt;=0,"N/A",ROUNDUP(G9/H9,0))</x:f>
        <x:v>8</x:v>
      </x:c>
      <x:c r="J9" s="26" t="n">
        <x:v>15</x:v>
      </x:c>
      <x:c r="K9" s="54" t="n">
        <x:f>J9*H9-G9</x:f>
        <x:v>248.52500000000003</x:v>
      </x:c>
    </x:row>
    <x:row r="10" ht="24" customHeight="1">
      <x:c r="B10" t="str">
        <x:v>Your scenario</x:v>
      </x:c>
      <x:c r="C10" s="30" t="n">
        <x:v>75</x:v>
      </x:c>
      <x:c r="D10" s="30" t="n">
        <x:v>51</x:v>
      </x:c>
      <x:c r="E10" s="30" t="n">
        <x:v>0.3</x:v>
      </x:c>
      <x:c r="F10" s="38" t="n">
        <x:v>0.029</x:v>
      </x:c>
      <x:c r="G10" s="30" t="n">
        <x:v>220</x:v>
      </x:c>
      <x:c r="H10" s="54" t="n">
        <x:f>C10-D10-E10-C10*F10</x:f>
        <x:v>21.525</x:v>
      </x:c>
      <x:c r="I10" s="10" t="n">
        <x:f>IF(H10&lt;=0,"N/A",ROUNDUP(G10/H10,0))</x:f>
        <x:v>11</x:v>
      </x:c>
      <x:c r="J10" s="26" t="n">
        <x:v>0</x:v>
      </x:c>
      <x:c r="K10" s="54" t="n">
        <x:f>J10*H10-G10</x:f>
        <x:v>-220</x:v>
      </x:c>
    </x:row>
    <x:row r="11" ht="24" customHeight="1"/>
    <x:row r="12" ht="24" customHeight="1"/>
    <x:row r="13" ht="24" customHeight="1">
      <x:c r="B13" s="21" t="str">
        <x:v>Fixed costs are allocated to the event once. Variable costs and processing fees are charged for each wreath sold. Changing selling price may change expected units; use your best realistic estimate.</x:v>
      </x:c>
      <x:c r="C13" s="21"/>
      <x:c r="D13" s="21"/>
      <x:c r="E13" s="21"/>
      <x:c r="F13" s="21"/>
      <x:c r="G13" s="21"/>
      <x:c r="H13" s="21"/>
      <x:c r="I13" s="21"/>
      <x:c r="J13" s="21"/>
      <x:c r="K13" s="21"/>
    </x:row>
    <x:row r="14" ht="24" customHeight="1"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</x:row>
    <x:row r="15" ht="24" customHeight="1"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</x:row>
    <x:row r="16" ht="24" customHeight="1"/>
    <x:row r="17" ht="24" customHeight="1"/>
  </x:sheetData>
  <x:mergeCells>
    <x:mergeCell ref="A1:J2"/>
    <x:mergeCell ref="B3:J3"/>
    <x:mergeCell ref="B13:K1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05" hidden="0" customWidth="1"/>
  </x:cols>
  <x:sheetData>
    <x:row r="1" ht="31" customHeight="1">
      <x:c r="A1" s="4" t="str">
        <x:v>START HERE  |  BREAK-EVEN CALCULATOR</x:v>
      </x:c>
      <x:c r="B1" s="4"/>
    </x:row>
    <x:row r="2" ht="31" customHeight="1">
      <x:c r="A2" s="4"/>
      <x:c r="B2" s="4"/>
    </x:row>
    <x:row r="3" ht="26" customHeight="1"/>
    <x:row r="4" ht="26" customHeight="1"/>
    <x:row r="5" ht="26" customHeight="1">
      <x:c r="B5" s="56" t="str">
        <x:v>1. Open Break-even Calculator. Replace the light-blue sample inputs with actual event assumptions.</x:v>
      </x:c>
    </x:row>
    <x:row r="6" ht="26" customHeight="1">
      <x:c r="B6" s="56" t="str">
        <x:v>2. Fixed costs are expenses of attending the show whether or not you sell a wreath.</x:v>
      </x:c>
    </x:row>
    <x:row r="7" ht="26" customHeight="1">
      <x:c r="B7" s="56" t="str">
        <x:v>3. Per-wreath costs include materials, direct labor, packaging, and payment processing.</x:v>
      </x:c>
    </x:row>
    <x:row r="8" ht="26" customHeight="1">
      <x:c r="B8" s="56" t="str">
        <x:v>4. Contribution per wreath = average net selling price minus costs incurred per wreath sold.</x:v>
      </x:c>
    </x:row>
    <x:row r="9" ht="26" customHeight="1">
      <x:c r="B9" s="56" t="str">
        <x:v>5. Break-even wreaths = round up (total fixed event costs / contribution per wreath).</x:v>
      </x:c>
    </x:row>
    <x:row r="10" ht="26" customHeight="1">
      <x:c r="B10" s="56" t="str">
        <x:v>6. If contribution is zero or negative, the calculator shows Not attainable.</x:v>
      </x:c>
    </x:row>
    <x:row r="11" ht="26" customHeight="1">
      <x:c r="B11" s="56" t="str">
        <x:v>7. Use Scenarios to compare different average selling prices, costs, and sales forecasts.</x:v>
      </x:c>
    </x:row>
    <x:row r="12" ht="26" customHeight="1">
      <x:c r="B12" s="56" t="str">
        <x:v>8. Example values are fictional. Replace them before using the results for a real show.</x:v>
      </x:c>
    </x:row>
    <x:row r="13" ht="26" customHeight="1">
      <x:c r="B13" s="56" t="str">
        <x:v>9. If you sell other products, a single average wreath sale may be misleading. Analyze a realistic sales mix.</x:v>
      </x:c>
    </x:row>
    <x:row r="14" ht="26" customHeight="1">
      <x:c r="B14" s="56" t="str">
        <x:v>10. Do not double-count labor, display purchases, fees, or tax. Tax collected for remittance is not earnings.</x:v>
      </x:c>
    </x:row>
    <x:row r="15" ht="26" customHeight="1">
      <x:c r="B15" s="56" t="str">
        <x:v>11. Results are planning estimates, not accounting, tax, or profit guarantees.</x:v>
      </x:c>
    </x:row>
    <x:row r="16" ht="26" customHeight="1">
      <x:c r="B16" s="56" t="str">
        <x:v>Source article: https://www.sportswreathshop.com/craft-show-pricing-wreath-sellers/</x:v>
      </x:c>
    </x:row>
    <x:row r="17" ht="26" customHeight="1"/>
    <x:row r="18" ht="26" customHeight="1"/>
    <x:row r="19" ht="26" customHeight="1"/>
    <x:row r="20" ht="26" customHeight="1"/>
  </x:sheetData>
  <x:mergeCells>
    <x:mergeCell ref="A1:B2"/>
  </x:mergeCells>
  <x:pageMargins left="0.7" right="0.7" top="0.75" bottom="0.75" header="0.3" footer="0.3"/>
</x:worksheet>
</file>